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480" windowHeight="10170" activeTab="0"/>
  </bookViews>
  <sheets>
    <sheet name="лист 1" sheetId="1" r:id="rId1"/>
  </sheets>
  <definedNames>
    <definedName name="_xlnm._FilterDatabase" localSheetId="0" hidden="1">'лист 1'!$A$9:$J$661</definedName>
    <definedName name="_xlnm.Print_Titles" localSheetId="0">'лист 1'!$9:$9</definedName>
    <definedName name="_xlnm.Print_Area" localSheetId="0">'лист 1'!$A$1:$J$668</definedName>
  </definedNames>
  <calcPr fullCalcOnLoad="1"/>
</workbook>
</file>

<file path=xl/sharedStrings.xml><?xml version="1.0" encoding="utf-8"?>
<sst xmlns="http://schemas.openxmlformats.org/spreadsheetml/2006/main" count="1019" uniqueCount="346">
  <si>
    <t>№ п/п</t>
  </si>
  <si>
    <t>Всего</t>
  </si>
  <si>
    <t>Источник финансирования</t>
  </si>
  <si>
    <t>Итого</t>
  </si>
  <si>
    <t>из них:</t>
  </si>
  <si>
    <t>областной бюджет</t>
  </si>
  <si>
    <t>местный бюджет</t>
  </si>
  <si>
    <t>ПЕРЕЧЕНЬ</t>
  </si>
  <si>
    <t xml:space="preserve">Наименование мероприятий </t>
  </si>
  <si>
    <t>программных мероприятий</t>
  </si>
  <si>
    <t xml:space="preserve">Приложение </t>
  </si>
  <si>
    <t>Исполнители</t>
  </si>
  <si>
    <t>Объем финансирования по годам, тыс. руб.</t>
  </si>
  <si>
    <t>Общий объем финансирования, тыс. руб.</t>
  </si>
  <si>
    <t>2012 год</t>
  </si>
  <si>
    <t>2013 год</t>
  </si>
  <si>
    <t>2014 год</t>
  </si>
  <si>
    <t>2015 год</t>
  </si>
  <si>
    <t>Город Смоленск</t>
  </si>
  <si>
    <t xml:space="preserve">Муниципальное образование «Велижский район» </t>
  </si>
  <si>
    <t>Итого по Программе</t>
  </si>
  <si>
    <t>Муниципальное образование «Вяземский район» Смоленской области</t>
  </si>
  <si>
    <t>Муниципальное образование «Гагаринский район» Смоленской области</t>
  </si>
  <si>
    <t>Муниципальное образование «Глинковский район» Смоленской области</t>
  </si>
  <si>
    <t>Муниципальное образование «Духовщинский район» Смоленской области</t>
  </si>
  <si>
    <t>Муниципальное образование «Ельнинский район» Смоленской области</t>
  </si>
  <si>
    <t>Муниципальное образование «Темкинский район» Смоленской области</t>
  </si>
  <si>
    <t>Муниципальное образование «Угранский район» Смоленской области</t>
  </si>
  <si>
    <t>Муниципальное образование «Хиславичский район» Смоленской области</t>
  </si>
  <si>
    <t>Муниципальное образование «Краснинский район» Смоленской области</t>
  </si>
  <si>
    <t>Муниципальное образование «Починковский район» Смоленской области</t>
  </si>
  <si>
    <t>Муниципальное образование «Шумячский район» Смоленской области</t>
  </si>
  <si>
    <t>Муниципальное образование «Холм-Жирковский район» Смоленской области</t>
  </si>
  <si>
    <t>Муниципальное образование «Рославльский район» Смоленской области</t>
  </si>
  <si>
    <t>Муниципальное образование «Демидовский район» Смоленской области</t>
  </si>
  <si>
    <t>Муниципальное образование «Ярцевский район» Смоленской области</t>
  </si>
  <si>
    <t>Муниципальное образование «Сычевский район» Смоленской области</t>
  </si>
  <si>
    <t>Муниципальное образование «Смоленский район» Смоленской области</t>
  </si>
  <si>
    <t>Муниципальное образование «Сафоновский район» Смоленской области</t>
  </si>
  <si>
    <t>Муниципальное образование «Кардымовский район» Смоленской области</t>
  </si>
  <si>
    <t>1.1.</t>
  </si>
  <si>
    <t>2016 год</t>
  </si>
  <si>
    <t>2.1.</t>
  </si>
  <si>
    <t>3.1.</t>
  </si>
  <si>
    <t xml:space="preserve">«Строительство тепловых сетей в г. Велиж Смоленской области» </t>
  </si>
  <si>
    <t>«Реконструкция системы теплоснабжения МОУ «Шеровичская основная общеобразовательная школа»</t>
  </si>
  <si>
    <t>«Перевод на автономное газовое отопление здания МДОУ детского сада № 3 «Одуванчик»</t>
  </si>
  <si>
    <t>«Реконструкция мазутной котельной ст. Семлево с переводом на газ»</t>
  </si>
  <si>
    <t>«Реконструкция котельной по ул. 50 лет Победы Вязьма-Брянского сельского поселения»</t>
  </si>
  <si>
    <t>«Строительство центрального теплового пункта для  жилых домов № 2, 4, 6, 8, 10  по ул. Молодежная»</t>
  </si>
  <si>
    <t>«Реконструкция тепловой сети с заменой на ПИ-трубы от центральной котельной до ул. К. Либкнехта в г. Духовщина»</t>
  </si>
  <si>
    <t>«Реконструкция тепловой изоляции трубопроводов и повышение энергетической эффективности тепловых пунктов, разводящих трубопроводов отопления и горячего водоснабжения»</t>
  </si>
  <si>
    <t>«Реконструкция школьной котельной в дер. Карповка»</t>
  </si>
  <si>
    <t>«Реконструкция теплотрассы от ТК6 в районе здания РУЭС по ул. Ленина до здания ОВД Кардымовского района по ул. Красноармейская в пос. Кардымово Смоленской области»</t>
  </si>
  <si>
    <t>«Реконструкция котельной по ул. Молодежная в  дер. Гусино (мкр. Керамик)»</t>
  </si>
  <si>
    <t>«Строительство модульной котельной в дер. Маньково Маньковского сельского поселения для отопления МБОУ Краснооктябрьской СОШ»</t>
  </si>
  <si>
    <t>«Строительство модульной котельной в дер. Мерлино Мерлинского сельского поселения для отопления МБОУ Мерлинская СОШ»</t>
  </si>
  <si>
    <t>«Строительство модульной котельной в дер. Красная Горка Красновского сельского поселения для отопления МБОУ Красновская СОШ»</t>
  </si>
  <si>
    <t>«Строительство модульной котельной в дер. Гусино Гусинского сельского поселения (ул. Октябрьская)»</t>
  </si>
  <si>
    <t>«Строительство блочно-модульной котельной по ул. Строителей в г. Починок»</t>
  </si>
  <si>
    <t>«Реконструкция внешних сетей теплоснабжения д. Пересна Починковского района Смоленской области»</t>
  </si>
  <si>
    <t>«Реконструкция котельной с заменой устаревшего оборудования в дер. Перенка»</t>
  </si>
  <si>
    <t>«Реконструкция котельной с заменой устаревшего оборудования в дер. Липовка»</t>
  </si>
  <si>
    <t>«Реконструкция котельной  с заменой устаревшего оборудования в дер. Пригорье»</t>
  </si>
  <si>
    <t>«Реконструкция котельной  с заменой устаревшего оборудования в дер. Кириллы»</t>
  </si>
  <si>
    <t>«Реконструкция тепловых сетей  с. Остер»</t>
  </si>
  <si>
    <t>«Реконструкция отопительной котельной в пос. Голынки Руднянского района»</t>
  </si>
  <si>
    <t>«Реконструкция отопительной котельной в дер. Казимирово Руднянского района»</t>
  </si>
  <si>
    <t>«Строительство блочно-модульной газовой котельной с реконструкцией инженерных сетей для отопления МБОУ Лешнянская основная школа»</t>
  </si>
  <si>
    <t>«Строительство блочно-модульной газовой котельной с реконструкцией инженерных сетей для отопления МБОУ Гранковская основная общеобразовательная школа»</t>
  </si>
  <si>
    <t>«Строительство блочно-модульной газовой котельной с реконструкцией инженерных сетей для отопления МБОУ дополнительного образования детей Детско-юношеская спортивная школа г. Рудня Смоленской области»</t>
  </si>
  <si>
    <t>«Строительство тепловой сети от ЦТП-3 к зданию МГОУ и ЭТМ ул. Октябрьская»</t>
  </si>
  <si>
    <t>«Строительство тепловой сети от  здания колледжа до ЦТП-9»</t>
  </si>
  <si>
    <t>«Модернизация магистральных тепловых сетей с заменой труб на предизолированные с изоляцией ППУ в микрорайоне № 1 г. Сафоново»</t>
  </si>
  <si>
    <t>«Модернизация магистральных тепловых сетей с заменой труб на предизолированные с изоляцией ППУ в микрорайоне № 2 г. Сафоново»</t>
  </si>
  <si>
    <t>«Модернизация магистральных тепловых сетей с заменой труб на предизолированные с изоляцией ППУ в микрорайоне № 3 г. Сафоново»</t>
  </si>
  <si>
    <t xml:space="preserve">«Модернизация внутриквартальных тепловых сетей с заменой труб на предизолированные с изоляцией ППУ и дополнительной прокладкой обратной линии циркуляции ГВС в микрорайоне № 1 г. Сафоново» </t>
  </si>
  <si>
    <t>«Модернизация внутриквартальных тепловых сетей с заменой труб на предизолированные с изоляцией ППУ и дополнительной прокладкой обратной линии циркуляции ГВС в микрорайоне № 2 г. Сафоново»</t>
  </si>
  <si>
    <t xml:space="preserve">«Модернизация внутриквартальных тепловых сетей с заменой труб на предизолированные с изоляцией ППУ и дополнительной прокладкой обратной линии циркуляции ГВС в микрорайоне № 3 г. Сафоново» </t>
  </si>
  <si>
    <t xml:space="preserve">«Модернизация внутриквартальных тепловых сетей от котельной № 45 с заменой труб на предизолированные с изоляцией ППУ» </t>
  </si>
  <si>
    <t>«Реконструкция (техперевооружение) отопительной котельной в дер. Сметанино Смоленского района»</t>
  </si>
  <si>
    <t>«Реконструкция тепловой сети с. Пригорское Смоленского района»</t>
  </si>
  <si>
    <t>«Реконструкция тепловой сети с. Богородицкое Смоленского района»</t>
  </si>
  <si>
    <t>«Реконструкция тепловой изоляции трубопровода от жилого дома № 8 по пр. Коммунистов до жилого дома № 36 по ул. Комсомольской, от жилого дома № 36 по ул. Комсомольской  до жилого дома № 17 по ул. Б. Советская и от жилого дома № 17 по ул. Б. Советская до перехода на ул. Б. Советскую в г. Сычевке Смоленской области»</t>
  </si>
  <si>
    <t>«Реконструкция тепловой изоляции трубопровода от жилого дома № 9 по ул. Бычкова (внутри дворовой территории), ул. Крыленко к жилым домам № 22, 24 до жилого дома № 4 по ул. Ломоносова в г. Сычевке Смоленской области»</t>
  </si>
  <si>
    <t>«Реконструкция котельной по ул. Школьная, д. 1 в связи с переводом на более экономичный вид топлива - природный газ»</t>
  </si>
  <si>
    <t>«Реконструкция котельной ЦРБ в связи с переводом на более экономичный вид топлива - природный газ»</t>
  </si>
  <si>
    <t>«Реконструкция котельной мкр. ДОЗа в связи с переводом на более экономичный вид топлива - природный газ»</t>
  </si>
  <si>
    <t>«Реконструкция котельной по ул. Десантная в связи с переводом на более экономичный вид топлива - природный газ»</t>
  </si>
  <si>
    <t>«Реконструкция котельной по ул. Железнодорожная в связи с переводом на более экономичный вид топлива - природный газ»</t>
  </si>
  <si>
    <t>«Реконструкция котельной № 12 ул. М. Жукова»</t>
  </si>
  <si>
    <t>«Модернизация тепловых сетей мкр. 13, 15»</t>
  </si>
  <si>
    <t>«Реконструкция котельной № 14 по ул. ЛММС»</t>
  </si>
  <si>
    <t>«Перевод на индивидуальное отопление жилых домов в дер. Черное Относовского сельского поселения»</t>
  </si>
  <si>
    <t>«Перевод на автономное газовое отопление здания по ул. Коммунистическая, д. 11, г. Демидов»</t>
  </si>
  <si>
    <t>«Перевод на автономное газовое отопление здания МУ ЦБС по ул. Советская, д. 5, г. Демидов»</t>
  </si>
  <si>
    <t>«Перевод на автономное газовое отопление здания МБОУ СОШ № 1 г. Демидов»</t>
  </si>
  <si>
    <t>«Перевод на автономное газовое отопление здания МБОУ СОШ № 2 г. Демидов»</t>
  </si>
  <si>
    <t>«Перевод на индивидуальное  газовое отопление многоквартирных жилых домов в дер. Сташки»</t>
  </si>
  <si>
    <t>«Перевод на индивидуальное газовое отопление четырех 36-ти квартирных жилых домов в дер. Корзово»</t>
  </si>
  <si>
    <t>«Перевод на индивидуальное газовое отопление многоквартирных жилых домов в пос. Хиславичи по ул. Берестнева»</t>
  </si>
  <si>
    <t>«Перевод на индивидуальное газовое отопление многоквартирных жилых домов в пос. Хиславичи по ул. Молодежная, Советская»</t>
  </si>
  <si>
    <t>«Перевод на индивидуальное газовое отопление 16-квартирного жилого дома в с. Нахимовское Холм-Жирковского района»</t>
  </si>
  <si>
    <t>«Перевод на газовое топливо котельной школы с. Нахимовское Холм-Жирковского района»</t>
  </si>
  <si>
    <t>«Реконструкция водопровода по ул. Гагарина от ул. 50 лет ВЛКСМ до центральной площади города»</t>
  </si>
  <si>
    <t>«Реконструкция водопроводной сети с водоразборными колонками в с. Глинка Глинковского сельского поселения»</t>
  </si>
  <si>
    <t>«Строительство и реконструкция сетей водоснабжения по г. Ельня к сетям водоснабжения, обслуживаемых МУП»</t>
  </si>
  <si>
    <t>«Реконструкция сетей водопровода протяженностью 10,1 км и водозаборных сооружений в с. Темкино, Смоленской области»</t>
  </si>
  <si>
    <t>«Реконструкция систем водоснабжения с устройством 2-х артезианских скважин и станций водоподготовки в п. Угра Угранского района Смоленской области»</t>
  </si>
  <si>
    <t>«Реконструкция сетей водопровода протяженностью 20 км в п. Хиславичи Смоленской области»</t>
  </si>
  <si>
    <t>«Строительство водовода от ул. Перекопная до насосной станции III-го подъема по ул. Исаковского в г. Смоленске»</t>
  </si>
  <si>
    <t>«Замена ветхих сетей водопровода: водопроводная линия Ду=100 мм на поселок Шкадовка г.Смоленск»</t>
  </si>
  <si>
    <t>«Сети напорной канализации с КНС по сельскому поселению Вязьма-Брянская Вяземского района Смоленской области»</t>
  </si>
  <si>
    <t>«Строительство очистных сооружений в с. Семлево Вяземского района Смоленской области»</t>
  </si>
  <si>
    <t>«Реконструкция отдельных участков наружных сетей водоотведения в с. Серго-Ивановское, Гагаринского района, Смоленской области»</t>
  </si>
  <si>
    <t>«Реконструкция КНС п. Озерный с заменой насосных агрегатов»</t>
  </si>
  <si>
    <t>«Канализационная сеть по ул. Глинки от дома № 9 в пос. Красный Смоленской области»</t>
  </si>
  <si>
    <t>«Строительство очистных сооружений с сетями канализации и ремонт существующей КНС в п. Стодолище Починковского района Смоленской области»</t>
  </si>
  <si>
    <t>«Расширение существующей сети канализации в с. Темкино, Темкинского района Смоленской области протяженностью 15,72 км»</t>
  </si>
  <si>
    <t>«Канализование существующих жилых домов по ул. Маяковского в п. Шумячи Смоленской области»</t>
  </si>
  <si>
    <t>«Канализационная насосная станция в п.Тихвинка г. Смоленск»</t>
  </si>
  <si>
    <t>1</t>
  </si>
  <si>
    <t>1.</t>
  </si>
  <si>
    <t>1.3.</t>
  </si>
  <si>
    <t>1.5.</t>
  </si>
  <si>
    <t>1.6.</t>
  </si>
  <si>
    <t>1.7.</t>
  </si>
  <si>
    <t>1.8.</t>
  </si>
  <si>
    <t>Департамент Смоленской области по жилищно-коммунальному хозяйству, органы местного самоуправления муниципального образования «Краснинский район» Смоленской области (по согласованию)</t>
  </si>
  <si>
    <t>1.9.</t>
  </si>
  <si>
    <t>1.10.</t>
  </si>
  <si>
    <t>1.11.</t>
  </si>
  <si>
    <t>1.12.</t>
  </si>
  <si>
    <t>1.13.</t>
  </si>
  <si>
    <t>1.14.</t>
  </si>
  <si>
    <t>1.15.</t>
  </si>
  <si>
    <t>1.16.</t>
  </si>
  <si>
    <t>Департамент Смоленской области по жилищно-коммунальному хозяйству, органы местного самоуправления муниципального образования «Угранский район» Смоленской области (по согласованию)</t>
  </si>
  <si>
    <t>1.17.</t>
  </si>
  <si>
    <t>1.18.</t>
  </si>
  <si>
    <t>1.19.</t>
  </si>
  <si>
    <t>2.2.</t>
  </si>
  <si>
    <t>Департамент Смоленской области по жилищно-коммунальному хозяйству, органы местного самоуправления муниципального образования «Демидовский  район» Смоленской области (по согласованию)</t>
  </si>
  <si>
    <t>2.3.</t>
  </si>
  <si>
    <t>2.4.</t>
  </si>
  <si>
    <t>2.5.</t>
  </si>
  <si>
    <t>2.6.</t>
  </si>
  <si>
    <t>2.7.</t>
  </si>
  <si>
    <t xml:space="preserve">Департамент Смоленской области по жилищно-коммунальному хозяйству, органы местного самоуправления муниципального образования «Холм-Жирковский район» Смоленской области (по согласованию) </t>
  </si>
  <si>
    <t>2.8.</t>
  </si>
  <si>
    <t>Департамент Смоленской области по жилищно-коммунальному хозяйству, органы местного самоуправления города Смоленска (по согласованию)</t>
  </si>
  <si>
    <t>3.</t>
  </si>
  <si>
    <t>3.2.</t>
  </si>
  <si>
    <t>3.3.</t>
  </si>
  <si>
    <t>3.4.</t>
  </si>
  <si>
    <t>3.5.</t>
  </si>
  <si>
    <t>3.6.</t>
  </si>
  <si>
    <t>3.7.</t>
  </si>
  <si>
    <t>Муниципальное образование Руднянский район Смоленской области</t>
  </si>
  <si>
    <t>3.8.</t>
  </si>
  <si>
    <t>«Строительство тепловой сети от  магистральной между ЦТП-5 и ЦТП-11                                                           до ЦТП-7»</t>
  </si>
  <si>
    <t>«Реконструкция тепловой изоляции трубопровода от жилого дома № 15 по                                       ул. Б. Советская до ввода к жилым домам № 22, 23, 24 по ул.Б. Советская в                             г. Сычевке Смоленской области»</t>
  </si>
  <si>
    <t>«Строительство тепловых сетей и сетей ГВС от строящейся котельной                                по ул. Садовая к Шумячской средней школе, Шумячскому Дому культуры и Шумячской ЦРБ»</t>
  </si>
  <si>
    <t>«Перевод на автономное газовое отопление здания по ул. Советская, д. 6,                         г. Демидов»</t>
  </si>
  <si>
    <t>«Перевод на автономное газовое отопление здания Администрации № 2                                по адресу: г. Демидов, пл. Советская, д. 7»</t>
  </si>
  <si>
    <t>«Реконструкция водоводов 2D 600 мм, L=13 км от Бознянского водозабора до базы МП «Водоканал» г. Вязьма Смоленской области»</t>
  </si>
  <si>
    <t>«Строительство сетей водопровода 4 км, скважины 1 ед., водопроводной башни                                       1 ед.»</t>
  </si>
  <si>
    <t>«Реконструкция канализационного коллектора Д=300 мм, проходящего                            по ул. Студенческая, протяженностью 100 п. м»</t>
  </si>
  <si>
    <t>«Перевод на автономное газовое отопление здания по ул. Коммунистическая,                                  д. 7, г. Демидов»</t>
  </si>
  <si>
    <t>«Реконструкция дымовой трубы поселковой котельной                                                                       в дер. Относово Вяземского района»</t>
  </si>
  <si>
    <t xml:space="preserve">«Реконструкция тепловой сети с заменой на ПИ-трубы от поселковой котельной  в дер. Относово Вяземского района» </t>
  </si>
  <si>
    <t>3.9.</t>
  </si>
  <si>
    <t>3.10.</t>
  </si>
  <si>
    <t>4.</t>
  </si>
  <si>
    <t>4.1.</t>
  </si>
  <si>
    <t>4.2.</t>
  </si>
  <si>
    <t>4.3.</t>
  </si>
  <si>
    <t>4.4.</t>
  </si>
  <si>
    <t>4.5.</t>
  </si>
  <si>
    <t>4.6.</t>
  </si>
  <si>
    <t>4.7.</t>
  </si>
  <si>
    <t>4.8.</t>
  </si>
  <si>
    <t>Департамент Смоленской области по жилищно-коммунальному хозяйству, органы местного самоуправления Относовского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</si>
  <si>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Российского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</si>
  <si>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Вязьма-Брянского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</si>
  <si>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Вяземского городского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</si>
  <si>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Гагаринского городского поселения Гагаринского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</si>
  <si>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Духовщинского городского поселения Духовщинского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</si>
  <si>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Ельнинского городского поселения Ельнинского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</si>
  <si>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Беседовского сельского поселения Ершичского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</si>
  <si>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Кардымовского городского поселения Кардымовского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</si>
  <si>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Гусинского сельского поселения Краснинского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</si>
  <si>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Починковского городского поселения Починковского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</si>
  <si>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Перенского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</si>
  <si>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Костыревского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</si>
  <si>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Пригорьевского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</si>
  <si>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Кирилловского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</si>
  <si>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Остерского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</si>
  <si>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Казимировского сельского поселения Руднянского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</si>
  <si>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Сафоновского городского поселения Сафоновского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</si>
  <si>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Сметанинского сельского поселения Смоленского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</si>
  <si>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Пригорского сельского поселения Смоленского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</si>
  <si>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Козинского сельского поселения Смоленского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</si>
  <si>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Сычевского городского поселения Сычевского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</si>
  <si>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Угранского городского поселения Угранского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</si>
  <si>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Холм-Жирковского городского поселения Холм-Жирковского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</si>
  <si>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Шумячского городского поселения Шумячского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</si>
  <si>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Первомайского сельского поселения Шумячского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</si>
  <si>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Ярцевского городского поселения Ярцевского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</si>
  <si>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Относовского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</si>
  <si>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Вязьма-Брянского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</si>
  <si>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Любовского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</si>
  <si>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Екимовичского сельского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</si>
  <si>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Смолиговского сельского поселения Руднянского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</si>
  <si>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Хиславичского городского поселения Хиславичского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</si>
  <si>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Корзовского сельского поселения Хиславичского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</si>
  <si>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Нахимовского сельского поселения Холм-Жирковского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</si>
  <si>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 органы местного самоуправления  Вяземского городского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</si>
  <si>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«Гагаринский район» Смоленской области (по согласованию),  органы местного самоуправления Гагаринского городского поселения Гагаринского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</si>
  <si>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«Дорогобужский район» Смоленской области (по согласованию), органы местного самоуправления Дорогобужского городского поселения Дорогобужского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</si>
  <si>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«Ельнинский район» Смоленской области (по согласованию), органы местного самоуправления  Ельнинского городского поселения Ельнинского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</si>
  <si>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«Темкинский  район» Смоленской области (по согласованию), органы местного самоуправления  Темкинского сельского поселения Темкинского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</si>
  <si>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«Угранский район» Смоленской области (по согласованию), органы местного самоуправления  Угранского городского поселения Угранского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</si>
  <si>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«Хиславичский  район» Смоленской области (по согласованию), органы местного самоуправления  Хиславичского городского поселения Хиславичского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</si>
  <si>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  органы местного самоуправления  Семлевского сельского поселения Вяземского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</si>
  <si>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«Гагаринский  район» Смоленской области (по согласованию), органы местного самоуправления  Серго-Ивановского сельского поселения Гагаринского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</si>
  <si>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«Краснинский  район» Смоленской области (по согласованию), органы местного самоуправления  Краснинского городского поселения Краснинского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</si>
  <si>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«Починковский  район» Смоленской области (по согласованию), органы местного самоуправления  Стодолищенского сельского поселения Починковского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</si>
  <si>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«Темкинский район» Смоленской области (по согласованию), органы местного самоуправления Темкинского сельского поселения Темкинского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</si>
  <si>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«Шумячский район» Смоленской области (по согласованию), органы местного самоуправления  Шумячского городского поселения Шумячского района Смоленской области (по согласованию)</t>
  </si>
  <si>
    <r>
      <t>«Теплоснабжение жилых домов и общественных зданий по проезду 25 Октября, улицам 25 Октября, Заслонова, Красноармейское шоссе в г. Вязьме Смоленской области</t>
    </r>
    <r>
      <rPr>
        <b/>
        <sz val="11"/>
        <rFont val="Times New Roman"/>
        <family val="1"/>
      </rPr>
      <t>»</t>
    </r>
    <r>
      <rPr>
        <sz val="11"/>
        <rFont val="Times New Roman"/>
        <family val="1"/>
      </rPr>
      <t>;                                                                                                                               «Устройство тепловых пунктов, встроенных в жилые дома по проезду                         25 Октября, улицам 25 Октября, Заслонова, Красноармейское шоссе в г. Вязьме Смоленской области»</t>
    </r>
  </si>
  <si>
    <t>1.4.</t>
  </si>
  <si>
    <t>2.</t>
  </si>
  <si>
    <t>Задача 2. Модернизация и реконструкция систем централизованного водоснабжения</t>
  </si>
  <si>
    <t>Задача 3. Модернизация и реконструкция систем централизованного водоотведения</t>
  </si>
  <si>
    <t>Департамент Смоленской области по жилищно-коммунальному хозяйству,
органы местного самоуправления муниципального образования Велижское городское поселение (по согласованию)</t>
  </si>
  <si>
    <t>Цель. Повышение надежности и эффективности работы объектов жилищно-коммунального хозяйства Смоленской области</t>
  </si>
  <si>
    <t>Предоставление субсидий на софинансирование расходов бюджетов муниципальных образований Смоленской области на модернизацию систем теплоснабжения</t>
  </si>
  <si>
    <t>Предоставление субсидий на софинансирование расходов бюджетов муниципальных образований Смоленской области на перевод на индивидуальное и автономное отопление</t>
  </si>
  <si>
    <t>Предоставление субсидий на софинансирование расходов бюджетов муниципальных образований Смоленской области на модернизацию систем централизованного водоснабжения</t>
  </si>
  <si>
    <t>Предоставление субсидий на софинансирование расходов бюджетов муниципальных образований Смоленской области на модернизацию систем централизованного водоотведения</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</si>
  <si>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  органы местного самоуправления  Степаниковского сельского поселения Вяземского района Смоленской области (по согласованию)</t>
  </si>
  <si>
    <t>«Строительство очистных сооружений с. Новый Степаниковского сельского поселения Вяземского района  Смоленской области»</t>
  </si>
  <si>
    <t>«Перевод на индивидуальное газовое отопление многоквартирных жилых домов в пос. Хиславичи по ул. Зверева, Ленина»</t>
  </si>
  <si>
    <t>Департамент Смоленской области по жилищно-коммунальному хозяйству, органы местного самоуправления  Переснянского сельского поселения Починковского района Смоленской области (по согласованию)</t>
  </si>
  <si>
    <t>«Блочно-модульная котельная с инженерными сетями для теплоснабжения Муниципального общеобразовательного учреждения средняя общеобразовательная школа № 1 г. Рудни»</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</si>
  <si>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 органы местного самоуправления Вязьма-Брянского сельского поселения Вяземского района Смоленской области (по согласованию)</t>
  </si>
  <si>
    <t>«Строительство тепловой сети от  здания МГОУ и ЭТМ к зданию колледжа по  ул. Октябрьская»</t>
  </si>
  <si>
    <t>«Строительство блочно-модульной газовой котельной с реконструкцией инженерных сетей для отопления объектов социальной сферы и жилого фонда в д. Казимирово»</t>
  </si>
  <si>
    <t>«Перевод на автономное газовое отопление здания по ул. Коммунистическая, д. 8, г. Демидов»</t>
  </si>
  <si>
    <t>«Перевод на автономное газовое отопление здания МУК ЦКС по ул. Гуреевская, д. 13, г. Демидов»</t>
  </si>
  <si>
    <t>«Замена отопления и устройство теплового узла и горячего водоснабжения в здании дошкольной группы МОУ Темкинская муниципальная общеобразовательная средняя школа»</t>
  </si>
  <si>
    <t>«Реконструкция котельной ЦРБ с переводом на газовое топливо по ул. Пионерская в п. Шумячи Смоленской области»</t>
  </si>
  <si>
    <t>«Индивидуальное поквартирное газовое отопление двух 2-х этажных жилых домов по ул. Мира в с. Глинка Глинковского сельского поселения Глинковского района Смоленской области»</t>
  </si>
  <si>
    <t>Департамент Смоленской области по жилищно-коммунальному хозяйству, органы местного самоуправления  Глинковского сельского поселения Глинковского  района Смоленской области (по согласованию)</t>
  </si>
  <si>
    <t>10</t>
  </si>
  <si>
    <t>Департамент Смоленской области по жилищно-коммунальному хозяйству, органы местного самоуправления  муниципального образования «Духовщинский район» Смоленской области (по согласованию), органы местного самоуправления Озерненского городского поселения Духовщинского района Смоленской области (по согласованию)</t>
  </si>
  <si>
    <t>«Реконструкция ВНС 2-го подъема с заменой насосных агрегатов по адресу: Смоленская область, Духовщинский район, п. Озерный»</t>
  </si>
  <si>
    <t>3.11.</t>
  </si>
  <si>
    <t>Департамент Смоленской области по жилищно-коммунальному хозяйству, органы местного самоуправления муниципального образования «Темкинский район» Смоленской области (по согласованию)</t>
  </si>
  <si>
    <t>Задача 1. Модернизация и реконструкция систем централизованного теплоснабжения</t>
  </si>
  <si>
    <t xml:space="preserve">«Строительство блочно-модульной газовой котельной с реконструкцией инженерных сетей для отопления МБОУ «Свердловская основная общеобразовательная школа» </t>
  </si>
  <si>
    <t>«Реконструкция тепловой изоляции трубопровода от теплового узла, находящегося в здании мастерских по ул. СПТУ-27 до жилого дома № 9б по ул. СПТУ-27 в г. Сычевке Смоленской области»</t>
  </si>
  <si>
    <t>«Реконструкция тепловой изоляции трубопровода от жилого дома № 4 по ул. Ломоносова до жилого дома № 6, от жилого дома № 6 по ул. Ломоносова до ул. Свободная к жилому дому № 35 в г. Сычевке Смоленской области»</t>
  </si>
  <si>
    <t>«Реконструкция тепловой изоляции трубопровода от жилого дома № 12                        по ул. Профсоюзная до врезки в тепловую трассу напротив жилого дома № 2  по ул. Профсоюзная в г. Сычевке Смоленской области»</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</si>
  <si>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t>
  </si>
  <si>
    <t xml:space="preserve">«Капитальный ремонт тепловых сетей муниципального образования «Рославльский район» Смоленской области» </t>
  </si>
  <si>
    <t>«Реконструкция водоводов до водозабора «Дубинин Луг»</t>
  </si>
  <si>
    <t>5.</t>
  </si>
  <si>
    <t>Предоставление субсидий на софинансирование расходов бюджетов муниципальных образований Смоленской области на выполнение работ по инженерным изысканиям в целях подготовки проектной документации, подготовку проектной документации объектов капитального строительства, подлежащих модернизации, и ее экспертизу</t>
  </si>
  <si>
    <t>6.</t>
  </si>
  <si>
    <t xml:space="preserve">«Разработка схемы теплоснабжения города Смоленска» </t>
  </si>
  <si>
    <t>6.1.</t>
  </si>
  <si>
    <t>6.2.</t>
  </si>
  <si>
    <t>6.3.</t>
  </si>
  <si>
    <t>6.4.</t>
  </si>
  <si>
    <t>6.5.</t>
  </si>
  <si>
    <t>6.6.</t>
  </si>
  <si>
    <t>6.7.</t>
  </si>
  <si>
    <t>6.8.</t>
  </si>
  <si>
    <t>Департамент Смоленской области по жилищно-коммунальному хозяйству, органы местного самоуправления муниципального образования «Вяземский район» Смоленской области (по согласованию), органы местного самоуправления  Андрейковского сельского поселения Вяземского района Смоленской области (по согласованию)</t>
  </si>
  <si>
    <t xml:space="preserve">к долгосрочной областной целевой программе «Модернизация объектов жилищно-коммунального хозяйства Смоленской области» на 2012-2016 годы </t>
  </si>
  <si>
    <t>(в редакции постановления Администрации Смоленской области от _________№ _____)</t>
  </si>
  <si>
    <t>1.2.</t>
  </si>
  <si>
    <t xml:space="preserve">«Расширение газораспределительной сети п. Новый. Наружный и внутренний газопровод для газоснабжения МБО Шимановская СОШ с установкой                                                              УГРШ-50-НО» </t>
  </si>
  <si>
    <t>Муниципальное образование - Ершичский район Смоленской области</t>
  </si>
  <si>
    <t>«Реконструкция ЦТП-2 и тепловых сетей в 4-х трубном исполнении от ЦТП-2 к домам № 50, 52, 54, 56, 60, 62, 64 по ул. Ленина в пос. Кардымово Смоленской области»</t>
  </si>
  <si>
    <t>«Реконструкция тепловых сетей от блочно-модульной котельной по ул. Строителей в г. Починок»</t>
  </si>
  <si>
    <t>Департамент Смоленской области по жилищно-коммунальному хозяйству,
органы местного самоуправления муниципального образования «Рославльский район» Смоленской области (по согласованию)</t>
  </si>
  <si>
    <t>Департамент Смоленской области по жилищно-коммунальному хозяйству, органы местного самоуправления  Голынковского городского поселения Руднянского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</si>
  <si>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Руднянский район Смоленской области (по согласованию)</t>
  </si>
  <si>
    <t>«Реконструкция тепловой сети до жилых домов № 61, 63 по ул. Советская в п.г.т. Холм-Жирковский»</t>
  </si>
  <si>
    <t>«Реконструкция газовой котельной с заменой котлов по ул. Кирова д. 1 в п.г.т. Холм-Жирковский»</t>
  </si>
  <si>
    <t>«Перевод на индивидуальное газовое отопление жилых домов по ул. Парковая Вязьма-Брянского сельского поселения»</t>
  </si>
  <si>
    <t>«Перевод на индивидуальное газовое отопление жилого дома № 4 по ул. Вокзальная в д. Гусино Краснинского района Смоленской области»</t>
  </si>
  <si>
    <t>«Перевод на индивидуальное газовое отопление жилого дома № 28 по ул. Пролетарской в д. Гусино Краснинского района Смоленской области»</t>
  </si>
  <si>
    <t>«Перевод на индивидуальное газовое отопление многоквартирных жилых домов в дер. Чижовка (3 дома 100 квартир)»</t>
  </si>
  <si>
    <t>«Перевод на индивидуальное газовое отоплениев многоквартирного 60-квартирного жилого дома в Екимовичском сельском поселении»</t>
  </si>
  <si>
    <t>«Перевод на индивидуальное газовое отопление многоквартирных жилых домов №№ 8, 10 по пер. Школьному и №№ 1,3 по ул. Пушкина в д. Гранки Руднянского района Смоленской области»</t>
  </si>
  <si>
    <t>2.9.</t>
  </si>
  <si>
    <t>«Перевод на поквартирное отопление многоквартирных жилых домов по ул. Базарная д.21, 28, ул. Высокая, д.5а, 7, 8, 11, 15, 18, 20, 24, ул. Заводская, д. 1, 5, 8, ул. Комсомольская, д. 24, ул. Понятовская, д. 10, ул. Садовая, д. 9, 9а, 11, 14, 16, 20, 25, 27, ул. Советская, д. 85, отапливаемых от котельной (центральная), расположенной по ул. Заводская, пос. Шумячи»</t>
  </si>
  <si>
    <t>«Перевод на поквартирное отопление многоквартирного жилого дома по ул. Садовая, д.41а, отапливаемого от котельной (средняя школа), расположенной                                 по ул. Садовая, пос. Шумячи»</t>
  </si>
  <si>
    <t>«Перевод на поквартирное отопление многоквартирных жилых домов по ул. Санаторная школа, д. 2, 3, 4, 5, отапливаемых от котельной (санаторная школа), расположенной по ул. Санаторная школа, пос. Шумячи»</t>
  </si>
  <si>
    <t>«Перевод на поквартирное отопление 12 многоквартирных жилых домов в пос. Шумячи, отапливаемых от котельных № 3 (ул. Понятовская), № 6 (ул. Базарная, д. 52),  № 7 (ул. Пионерская, д. 1а)»</t>
  </si>
  <si>
    <t>«Станция очистки воды для обеспечения хозяйственно-питьевого водоснабжения, расположенного по адресу: Смоленская область, Вяземский район, Андрейковское сельское поселение, с. Андрейково, ул. Спортивная»</t>
  </si>
  <si>
    <t>Департамент Смоленской области по жилищно-коммунальному хозяйству, органы местного самоуправления муниципального образования «Глинковский район» Смоленской области (по согласованию), органы местного самоуправления  Глинковского сельского поселения Глинковского района Смоленской области (по согласованию)</t>
  </si>
  <si>
    <t>Муниципальное образование «Дорогобужский район» Смоленской области</t>
  </si>
  <si>
    <t>«Станция подготовки питьевой воды производительностью 22 000 м3/сутки на ВЗУ «Дубинин Луг» г.Рославль Смоленской области»</t>
  </si>
  <si>
    <t>Департамент Смоленской области по жилищно-коммунальному хозяйству, 
органы местного самоуправления муниципального образования «Рославльский район» Смоленской области (по согласованию), органы местного самоуправления Рославльского городского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</si>
  <si>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муниципального образования «Духовщинский  район» Смоленской области (по согласованию), органы местного самоуправления  Озерненского городского поселения  Духовщинского района Смоленской области (по согласованию)</t>
  </si>
  <si>
    <t xml:space="preserve">«Разработка проектно-сметной документации и получение заключения государственной экспертизы на строительство и реконструкцию котельных муниципального образования «Рославльский район» Смоленской области» </t>
  </si>
  <si>
    <t xml:space="preserve">Задача 4. Организация развития систем тепло-, водоснабжения и водоотведения 
</t>
  </si>
  <si>
    <t xml:space="preserve">«Разработка проектно-сметной документации и получение заключения государственной экспертизы на реконструкцию водоводов до водозабора «Дубинин Луг» </t>
  </si>
  <si>
    <t>Департамент Смоленской области по жилищно-коммунальному хозяйству,
органы местного самоуправления Рославльского городского поселения Рославльского района Смоленской области (по согласованию)</t>
  </si>
  <si>
    <t>Департамент Смоленской области по жилищно-коммунальному хозяйству,
органы местного самоуправления  Остерского сельского поселения  Рославльского района Смоленской области (по согласованию)</t>
  </si>
  <si>
    <t>Муниципальное образование «Вяземский  район» Смоленской области</t>
  </si>
  <si>
    <t xml:space="preserve">«Разработка схемы теплоснабжения Вяземского городского поселения Вяземского района Смоленской области» </t>
  </si>
  <si>
    <t>Муниципальное образование «Гагаринский  район» Смоленской области</t>
  </si>
  <si>
    <t>Департамент Смоленской области по жилищно-коммунальному хозяйству,
органы местного самоуправления Гагаринского городского поселения Гагаринского района Смоленской области (по согласованию)</t>
  </si>
  <si>
    <t>Муниципальное образование «Дорогобужский  район» Смоленской области</t>
  </si>
  <si>
    <t xml:space="preserve">«Разработка схемы теплоснабжения Верхнеднепровского городского поселения Дорогобужского района Смоленской области» </t>
  </si>
  <si>
    <t>Департамент Смоленской области по жилищно-коммунальному хозяйству,
органы местного самоуправления  Верхнеднепровского городского поселения Дорогобужского района Смоленской области (по согласованию)</t>
  </si>
  <si>
    <t xml:space="preserve">«Разработка схемы теплоснабжения Дорогобужского городского поселения Дорогобужского района Смоленской области» </t>
  </si>
  <si>
    <t>Департамент Смоленской области по жилищно-коммунальному хозяйству,
органы местного самоуправления Дорогобужского городского поселения Дорогобужского района Смоленской области (по согласованию)</t>
  </si>
  <si>
    <t>Муниципальное образование «Ельнинский  район» Смоленской области</t>
  </si>
  <si>
    <t xml:space="preserve">«Разработка схемы теплоснабжения Ельнинского городского поселения Ельнинского района Смоленской области» </t>
  </si>
  <si>
    <t>Департамент Смоленской области по жилищно-коммунальному хозяйству,
органы местного самоуправления Ельнинского городского поселения Ельнинского района Смоленской области (по согласованию)</t>
  </si>
  <si>
    <t>Муниципальное образование «Сафоновский  район» Смоленской области</t>
  </si>
  <si>
    <t xml:space="preserve">«Разработка схемы теплоснабжения Сафоновского городского поселения Сафоновского района Смоленской области» </t>
  </si>
  <si>
    <t>Департамент Смоленской области по жилищно-коммунальному хозяйству,
органы местного самоуправления  Сафоновского городского поселения Сафоновского района Смоленской области (по согласованию)</t>
  </si>
  <si>
    <t xml:space="preserve">Город Смоленск </t>
  </si>
  <si>
    <t>Департамент Смоленской области по жилищно-коммунальному хозяйству,
органы местного самоуправления города Смоленска (по согласованию)</t>
  </si>
  <si>
    <t>Муниципальное образование «Ярцевский  район» Смоленской области</t>
  </si>
  <si>
    <t xml:space="preserve">«Разработка схемы теплоснабжения Ярцевского городского поселения Ярцевского района Смоленской области» </t>
  </si>
  <si>
    <t>Департамент Смоленской области по жилищно-коммунальному хозяйству,
органы местного самоуправления  Ярцевского городского поселения Ярцевского района Смоленской области (по согласованию)</t>
  </si>
  <si>
    <t>«Реконструкция тепловых сетей по ул. Краснознаменная в пос. Угра»</t>
  </si>
  <si>
    <t xml:space="preserve">Предоставление субсидий на софинансирование расходов бюджетов муниципальных образований Смоленской области на разработку схем тепло-, водоснабжения и водоотведения </t>
  </si>
  <si>
    <t xml:space="preserve">«Разработка схемы теплоснабжения Гагаринского городского поселения Гагаринского района Смоленской области» </t>
  </si>
  <si>
    <t>Департамент Смоленской области по жилищно-коммунальному хозяйству,
органы местного самоуправления  Вяземского городского поселения Вяземского района Смоленской области (по согласованию)</t>
  </si>
  <si>
    <t>«Строительство блочно-модульной газовой котельной с реконструкцией инженерных сетей для теплоснабжения МБОУ «Березинская начальная школа-детский сад основная общеобразовательная школа»</t>
  </si>
  <si>
    <t>«Реконструкция тепловых сетей в пос. Шумячи с заменой существующих изношенных теплосетей  на предизолированные трубы»</t>
  </si>
  <si>
    <t>«Реконструкция тепловых сетей в с. Первомайский с заменой существующих изношенных теплосетей на предизолированные трубы»</t>
  </si>
  <si>
    <t xml:space="preserve">«Разработка схем тепло-, водоснабжения и водоотведения Остерского сельского поселения Рославльского района Смоленской области» </t>
  </si>
  <si>
    <t xml:space="preserve">«Разработка схем тепло-, водоснабжения и водоотведения муниципального образования Екимовичского сельского поселения Рославльского района Смоленской области» </t>
  </si>
  <si>
    <t xml:space="preserve">«Разработка схем тепло-, водоснабжения и водоотведения Рославльского городского поселения Рославльского района Смоленской области» </t>
  </si>
  <si>
    <t>Департамент Смоленской области по жилищно-коммунальному хозяйству,
органы местного самоуправления Екимовичского сельского поселения Рославльского района Смоленской области (по согласованию)</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</si>
</sst>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_-* #,##0.000_р_._-;\-* #,##0.000_р_._-;_-* &quot;-&quot;?_р_._-;_-@_-"/>
    <numFmt numFmtId="166" formatCode="_-* #,##0_р_._-;\-* #,##0_р_._-;_-* &quot;-&quot;?_р_._-;_-@_-"/>
    <numFmt numFmtId="167" formatCode="#,##0.00000"/>
    <numFmt numFmtId="168" formatCode="#,##0.0_ ;\-#,##0.0\ "/>
    <numFmt numFmtId="169" formatCode="_-* #,##0.00_р_._-;\-* #,##0.00_р_._-;_-* &quot;-&quot;?_р_._-;_-@_-"/>
    <numFmt numFmtId="170" formatCode="#,##0.0"/>
    <numFmt numFmtId="171" formatCode="#,##0_ ;\-#,##0\ "/>
  </numFmts>
  <fonts count="40">
    <font>
      <sz val="11"/>
      <color theme="1"/>
      <name val="Calibri"/>
      <family val="2"/>
    </font>
    <font>
      <sz val="11"/>
      <color indexed="8"/>
      <name val="Calibri"/>
      <family val="2"/>
    </font>
    <font>
      <sz val="11"/>
      <name val="Times New Roman"/>
      <family val="1"/>
    </font>
    <font>
      <b/>
      <sz val="11"/>
      <name val="Times New Roman"/>
      <family val="1"/>
    </font>
    <font>
      <b/>
      <sz val="14"/>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110">
    <xf numFmtId="0" fontId="0" fillId="0" borderId="0" xfId="0" applyFont="1" applyAlignment="1">
      <alignment/>
    </xf>
    <xf numFmtId="164" fontId="2" fillId="0" borderId="10" xfId="0" applyNumberFormat="1" applyFont="1" applyFill="1" applyBorder="1" applyAlignment="1">
      <alignment vertical="center" wrapText="1"/>
    </xf>
    <xf numFmtId="164" fontId="2" fillId="0" borderId="10" xfId="0" applyNumberFormat="1" applyFont="1" applyFill="1" applyBorder="1" applyAlignment="1">
      <alignment wrapText="1"/>
    </xf>
    <xf numFmtId="164" fontId="3" fillId="0" borderId="10" xfId="0" applyNumberFormat="1" applyFont="1" applyFill="1" applyBorder="1" applyAlignment="1">
      <alignment vertical="center" wrapText="1"/>
    </xf>
    <xf numFmtId="0" fontId="2" fillId="0" borderId="10" xfId="0" applyFont="1" applyFill="1" applyBorder="1" applyAlignment="1">
      <alignment horizontal="left" vertical="top" wrapText="1"/>
    </xf>
    <xf numFmtId="164"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166" fontId="2" fillId="0" borderId="10" xfId="0" applyNumberFormat="1" applyFont="1" applyFill="1" applyBorder="1" applyAlignment="1">
      <alignment wrapText="1"/>
    </xf>
    <xf numFmtId="166" fontId="2" fillId="0" borderId="10" xfId="0" applyNumberFormat="1" applyFont="1" applyFill="1" applyBorder="1" applyAlignment="1">
      <alignment vertical="center" wrapText="1"/>
    </xf>
    <xf numFmtId="166" fontId="3" fillId="0" borderId="10" xfId="0" applyNumberFormat="1" applyFont="1" applyFill="1" applyBorder="1" applyAlignment="1">
      <alignment vertical="center" wrapText="1"/>
    </xf>
    <xf numFmtId="166" fontId="2" fillId="0" borderId="10" xfId="0" applyNumberFormat="1" applyFont="1" applyFill="1" applyBorder="1" applyAlignment="1">
      <alignment vertical="top" wrapText="1"/>
    </xf>
    <xf numFmtId="166" fontId="2" fillId="0" borderId="10" xfId="0" applyNumberFormat="1" applyFont="1" applyFill="1" applyBorder="1" applyAlignment="1">
      <alignment horizontal="left" vertical="center" wrapText="1"/>
    </xf>
    <xf numFmtId="166"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164" fontId="3" fillId="0" borderId="10" xfId="0" applyNumberFormat="1" applyFont="1" applyFill="1" applyBorder="1" applyAlignment="1">
      <alignment horizontal="left" vertical="center" wrapText="1"/>
    </xf>
    <xf numFmtId="164" fontId="4" fillId="0" borderId="10" xfId="0" applyNumberFormat="1" applyFont="1" applyFill="1" applyBorder="1" applyAlignment="1">
      <alignment horizontal="left" vertical="top" wrapText="1"/>
    </xf>
    <xf numFmtId="164" fontId="4" fillId="0" borderId="10" xfId="0" applyNumberFormat="1" applyFont="1" applyFill="1" applyBorder="1" applyAlignment="1">
      <alignment vertical="center" wrapText="1"/>
    </xf>
    <xf numFmtId="166" fontId="4" fillId="0" borderId="10" xfId="0" applyNumberFormat="1" applyFont="1" applyFill="1" applyBorder="1" applyAlignment="1">
      <alignment vertical="center" wrapText="1"/>
    </xf>
    <xf numFmtId="49" fontId="2" fillId="0" borderId="0" xfId="0" applyNumberFormat="1" applyFont="1" applyFill="1" applyAlignment="1">
      <alignment wrapText="1"/>
    </xf>
    <xf numFmtId="0" fontId="2" fillId="0" borderId="0" xfId="0" applyFont="1" applyFill="1" applyAlignment="1">
      <alignment wrapText="1"/>
    </xf>
    <xf numFmtId="0" fontId="2" fillId="0" borderId="0" xfId="0" applyFont="1" applyFill="1" applyAlignment="1">
      <alignment horizontal="left" vertical="top" wrapText="1"/>
    </xf>
    <xf numFmtId="164" fontId="2" fillId="0" borderId="0" xfId="0" applyNumberFormat="1" applyFont="1" applyFill="1" applyAlignment="1">
      <alignment wrapText="1"/>
    </xf>
    <xf numFmtId="164" fontId="2"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left" vertical="top" wrapText="1"/>
    </xf>
    <xf numFmtId="164" fontId="3" fillId="0" borderId="0" xfId="0" applyNumberFormat="1" applyFont="1" applyFill="1" applyAlignment="1">
      <alignment horizont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wrapText="1"/>
    </xf>
    <xf numFmtId="0" fontId="2" fillId="0" borderId="0" xfId="0" applyFont="1" applyFill="1" applyAlignment="1">
      <alignment vertical="top" wrapText="1"/>
    </xf>
    <xf numFmtId="0" fontId="5" fillId="0" borderId="0" xfId="0" applyFont="1" applyFill="1" applyAlignment="1">
      <alignment wrapText="1"/>
    </xf>
    <xf numFmtId="0" fontId="2" fillId="0" borderId="0" xfId="0" applyFont="1" applyFill="1" applyAlignment="1">
      <alignment horizontal="left" vertical="center" wrapText="1"/>
    </xf>
    <xf numFmtId="164" fontId="2" fillId="0" borderId="0" xfId="0" applyNumberFormat="1" applyFont="1" applyFill="1" applyAlignment="1">
      <alignment horizontal="left" vertical="top" wrapText="1"/>
    </xf>
    <xf numFmtId="166" fontId="2" fillId="0" borderId="0" xfId="0" applyNumberFormat="1" applyFont="1" applyFill="1" applyAlignment="1">
      <alignment horizontal="center" wrapText="1"/>
    </xf>
    <xf numFmtId="166" fontId="3" fillId="0" borderId="10" xfId="0" applyNumberFormat="1" applyFont="1" applyFill="1" applyBorder="1" applyAlignment="1">
      <alignment horizontal="left" vertical="center" wrapText="1"/>
    </xf>
    <xf numFmtId="166" fontId="2" fillId="0" borderId="0" xfId="0" applyNumberFormat="1" applyFont="1" applyFill="1" applyAlignment="1">
      <alignment wrapText="1"/>
    </xf>
    <xf numFmtId="0" fontId="2" fillId="0" borderId="0" xfId="0" applyFont="1" applyFill="1" applyAlignment="1">
      <alignment horizontal="center" wrapText="1"/>
    </xf>
    <xf numFmtId="165" fontId="2" fillId="0" borderId="0" xfId="0" applyNumberFormat="1" applyFont="1" applyFill="1" applyAlignment="1">
      <alignment wrapText="1"/>
    </xf>
    <xf numFmtId="164" fontId="2" fillId="0" borderId="10" xfId="0" applyNumberFormat="1" applyFont="1" applyFill="1" applyBorder="1" applyAlignment="1">
      <alignment horizontal="center" wrapText="1"/>
    </xf>
    <xf numFmtId="166" fontId="2" fillId="0" borderId="10" xfId="0" applyNumberFormat="1" applyFont="1" applyFill="1" applyBorder="1" applyAlignment="1">
      <alignment horizontal="center" wrapText="1"/>
    </xf>
    <xf numFmtId="168" fontId="2" fillId="0" borderId="10" xfId="0" applyNumberFormat="1" applyFont="1" applyFill="1" applyBorder="1" applyAlignment="1">
      <alignment horizontal="center" vertical="center" wrapText="1"/>
    </xf>
    <xf numFmtId="170"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22" fillId="0" borderId="0" xfId="0" applyFont="1" applyAlignment="1">
      <alignment/>
    </xf>
    <xf numFmtId="171" fontId="2" fillId="0" borderId="10" xfId="0" applyNumberFormat="1" applyFont="1" applyFill="1" applyBorder="1" applyAlignment="1">
      <alignment vertical="center" wrapText="1"/>
    </xf>
    <xf numFmtId="164" fontId="3" fillId="0" borderId="10" xfId="0" applyNumberFormat="1" applyFont="1" applyFill="1" applyBorder="1" applyAlignment="1">
      <alignment horizontal="left" vertical="top" wrapText="1"/>
    </xf>
    <xf numFmtId="166" fontId="3"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0" xfId="0" applyFont="1" applyFill="1" applyAlignment="1">
      <alignment/>
    </xf>
    <xf numFmtId="164" fontId="2" fillId="0" borderId="10" xfId="0" applyNumberFormat="1" applyFont="1" applyFill="1" applyBorder="1" applyAlignment="1">
      <alignment vertical="top" wrapText="1"/>
    </xf>
    <xf numFmtId="166" fontId="2" fillId="0" borderId="10" xfId="0" applyNumberFormat="1" applyFont="1" applyFill="1" applyBorder="1" applyAlignment="1">
      <alignment horizontal="left" vertical="top" wrapText="1"/>
    </xf>
    <xf numFmtId="49" fontId="5" fillId="0" borderId="0" xfId="0" applyNumberFormat="1" applyFont="1" applyFill="1" applyAlignment="1">
      <alignment horizontal="left" vertical="top" wrapText="1"/>
    </xf>
    <xf numFmtId="0" fontId="2"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4" fillId="0" borderId="14"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2" fillId="0" borderId="11" xfId="0" applyNumberFormat="1" applyFont="1" applyFill="1" applyBorder="1" applyAlignment="1">
      <alignment horizontal="center" vertical="top" wrapText="1"/>
    </xf>
    <xf numFmtId="49" fontId="2" fillId="0" borderId="1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0" xfId="0" applyFont="1" applyFill="1" applyBorder="1" applyAlignment="1">
      <alignment horizontal="left" vertical="top" wrapText="1"/>
    </xf>
    <xf numFmtId="164" fontId="4" fillId="0" borderId="20" xfId="0" applyNumberFormat="1" applyFont="1" applyFill="1" applyBorder="1" applyAlignment="1">
      <alignment horizontal="center" vertical="center" wrapText="1"/>
    </xf>
    <xf numFmtId="164" fontId="4" fillId="0" borderId="21" xfId="0" applyNumberFormat="1" applyFont="1" applyFill="1" applyBorder="1" applyAlignment="1">
      <alignment horizontal="center" vertical="center" wrapText="1"/>
    </xf>
    <xf numFmtId="164" fontId="4" fillId="0" borderId="2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top" wrapText="1"/>
    </xf>
    <xf numFmtId="0" fontId="2" fillId="0" borderId="10"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49" fontId="5" fillId="0" borderId="0" xfId="0" applyNumberFormat="1" applyFont="1" applyFill="1" applyAlignment="1">
      <alignment wrapText="1"/>
    </xf>
    <xf numFmtId="0" fontId="4" fillId="0" borderId="0" xfId="0" applyFont="1" applyFill="1" applyAlignment="1">
      <alignment horizontal="center" wrapText="1"/>
    </xf>
    <xf numFmtId="0" fontId="2" fillId="0" borderId="10" xfId="0" applyFont="1" applyFill="1" applyBorder="1" applyAlignment="1">
      <alignment horizontal="center" vertical="center" wrapText="1"/>
    </xf>
    <xf numFmtId="164" fontId="2" fillId="0" borderId="20" xfId="0" applyNumberFormat="1" applyFont="1" applyFill="1" applyBorder="1" applyAlignment="1">
      <alignment vertical="top" wrapText="1"/>
    </xf>
    <xf numFmtId="164" fontId="2" fillId="0" borderId="21" xfId="0" applyNumberFormat="1" applyFont="1" applyFill="1" applyBorder="1" applyAlignment="1">
      <alignment vertical="top" wrapText="1"/>
    </xf>
    <xf numFmtId="164" fontId="2" fillId="0" borderId="22" xfId="0" applyNumberFormat="1" applyFont="1" applyFill="1" applyBorder="1" applyAlignment="1">
      <alignment vertical="top" wrapText="1"/>
    </xf>
    <xf numFmtId="166" fontId="2"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K665"/>
  <sheetViews>
    <sheetView tabSelected="1" view="pageBreakPreview" zoomScale="90" zoomScaleSheetLayoutView="90" zoomScalePageLayoutView="90" workbookViewId="0" topLeftCell="C525">
      <selection activeCell="I539" sqref="I539"/>
    </sheetView>
  </sheetViews>
  <sheetFormatPr defaultColWidth="9.140625" defaultRowHeight="15"/>
  <cols>
    <col min="1" max="1" width="9.421875" style="24" customWidth="1"/>
    <col min="2" max="2" width="71.421875" style="25" customWidth="1"/>
    <col min="3" max="3" width="47.8515625" style="25" customWidth="1"/>
    <col min="4" max="4" width="29.00390625" style="26" customWidth="1"/>
    <col min="5" max="5" width="17.28125" style="27" customWidth="1"/>
    <col min="6" max="6" width="17.140625" style="27" customWidth="1"/>
    <col min="7" max="7" width="16.8515625" style="27" customWidth="1"/>
    <col min="8" max="9" width="19.57421875" style="27" customWidth="1"/>
    <col min="10" max="10" width="19.421875" style="40" customWidth="1"/>
    <col min="11" max="16384" width="9.140625" style="25" customWidth="1"/>
  </cols>
  <sheetData>
    <row r="1" spans="7:10" ht="18.75">
      <c r="G1" s="103" t="s">
        <v>10</v>
      </c>
      <c r="H1" s="103"/>
      <c r="I1" s="103"/>
      <c r="J1" s="103"/>
    </row>
    <row r="2" spans="7:10" ht="61.5" customHeight="1">
      <c r="G2" s="56" t="s">
        <v>281</v>
      </c>
      <c r="H2" s="56"/>
      <c r="I2" s="56"/>
      <c r="J2" s="56"/>
    </row>
    <row r="3" spans="7:10" ht="44.25" customHeight="1">
      <c r="G3" s="56" t="s">
        <v>282</v>
      </c>
      <c r="H3" s="56"/>
      <c r="I3" s="56"/>
      <c r="J3" s="56"/>
    </row>
    <row r="4" spans="3:10" ht="17.25" customHeight="1">
      <c r="C4" s="104" t="s">
        <v>7</v>
      </c>
      <c r="D4" s="104"/>
      <c r="E4" s="104"/>
      <c r="F4" s="104"/>
      <c r="H4" s="28"/>
      <c r="I4" s="28"/>
      <c r="J4" s="38"/>
    </row>
    <row r="5" spans="3:10" ht="20.25" customHeight="1">
      <c r="C5" s="104" t="s">
        <v>9</v>
      </c>
      <c r="D5" s="104"/>
      <c r="E5" s="104"/>
      <c r="F5" s="104"/>
      <c r="H5" s="28"/>
      <c r="I5" s="28"/>
      <c r="J5" s="38"/>
    </row>
    <row r="6" spans="3:10" ht="16.5" customHeight="1">
      <c r="C6" s="29"/>
      <c r="D6" s="30"/>
      <c r="E6" s="31"/>
      <c r="F6" s="31"/>
      <c r="H6" s="28"/>
      <c r="I6" s="28"/>
      <c r="J6" s="38"/>
    </row>
    <row r="7" spans="1:10" ht="19.5" customHeight="1">
      <c r="A7" s="59" t="s">
        <v>0</v>
      </c>
      <c r="B7" s="105" t="s">
        <v>8</v>
      </c>
      <c r="C7" s="105" t="s">
        <v>11</v>
      </c>
      <c r="D7" s="105" t="s">
        <v>2</v>
      </c>
      <c r="E7" s="106" t="s">
        <v>12</v>
      </c>
      <c r="F7" s="107"/>
      <c r="G7" s="107"/>
      <c r="H7" s="107"/>
      <c r="I7" s="108"/>
      <c r="J7" s="109" t="s">
        <v>13</v>
      </c>
    </row>
    <row r="8" spans="1:10" ht="31.5" customHeight="1">
      <c r="A8" s="59"/>
      <c r="B8" s="105"/>
      <c r="C8" s="105"/>
      <c r="D8" s="105"/>
      <c r="E8" s="13" t="s">
        <v>14</v>
      </c>
      <c r="F8" s="13" t="s">
        <v>15</v>
      </c>
      <c r="G8" s="13" t="s">
        <v>16</v>
      </c>
      <c r="H8" s="13" t="s">
        <v>17</v>
      </c>
      <c r="I8" s="13" t="s">
        <v>41</v>
      </c>
      <c r="J8" s="109"/>
    </row>
    <row r="9" spans="1:10" s="41" customFormat="1" ht="18" customHeight="1">
      <c r="A9" s="6" t="s">
        <v>121</v>
      </c>
      <c r="B9" s="32">
        <v>2</v>
      </c>
      <c r="C9" s="32">
        <v>3</v>
      </c>
      <c r="D9" s="6">
        <v>4</v>
      </c>
      <c r="E9" s="6">
        <v>5</v>
      </c>
      <c r="F9" s="6">
        <v>6</v>
      </c>
      <c r="G9" s="6">
        <v>7</v>
      </c>
      <c r="H9" s="6">
        <v>8</v>
      </c>
      <c r="I9" s="6">
        <v>9</v>
      </c>
      <c r="J9" s="6" t="s">
        <v>255</v>
      </c>
    </row>
    <row r="10" spans="1:10" ht="30" customHeight="1">
      <c r="A10" s="33"/>
      <c r="B10" s="94" t="s">
        <v>236</v>
      </c>
      <c r="C10" s="95"/>
      <c r="D10" s="95"/>
      <c r="E10" s="95"/>
      <c r="F10" s="95"/>
      <c r="G10" s="95"/>
      <c r="H10" s="95"/>
      <c r="I10" s="95"/>
      <c r="J10" s="96"/>
    </row>
    <row r="11" spans="1:10" ht="19.5" customHeight="1">
      <c r="A11" s="59"/>
      <c r="B11" s="97" t="s">
        <v>260</v>
      </c>
      <c r="C11" s="98"/>
      <c r="D11" s="50" t="s">
        <v>1</v>
      </c>
      <c r="E11" s="14">
        <f aca="true" t="shared" si="0" ref="E11:J11">E15+E330</f>
        <v>45707.600000000006</v>
      </c>
      <c r="F11" s="51">
        <f t="shared" si="0"/>
        <v>54650</v>
      </c>
      <c r="G11" s="51">
        <f t="shared" si="0"/>
        <v>46430</v>
      </c>
      <c r="H11" s="51">
        <f t="shared" si="0"/>
        <v>47800</v>
      </c>
      <c r="I11" s="51">
        <f t="shared" si="0"/>
        <v>610780</v>
      </c>
      <c r="J11" s="14">
        <f t="shared" si="0"/>
        <v>805367.6000000001</v>
      </c>
    </row>
    <row r="12" spans="1:10" ht="19.5" customHeight="1">
      <c r="A12" s="59"/>
      <c r="B12" s="99"/>
      <c r="C12" s="100"/>
      <c r="D12" s="50" t="s">
        <v>4</v>
      </c>
      <c r="E12" s="14"/>
      <c r="F12" s="14"/>
      <c r="G12" s="14"/>
      <c r="H12" s="14"/>
      <c r="I12" s="14"/>
      <c r="J12" s="14"/>
    </row>
    <row r="13" spans="1:10" ht="19.5" customHeight="1">
      <c r="A13" s="59"/>
      <c r="B13" s="99"/>
      <c r="C13" s="100"/>
      <c r="D13" s="50" t="s">
        <v>5</v>
      </c>
      <c r="E13" s="51">
        <f aca="true" t="shared" si="1" ref="E13:J14">E17+E332</f>
        <v>43400</v>
      </c>
      <c r="F13" s="51">
        <f t="shared" si="1"/>
        <v>52090</v>
      </c>
      <c r="G13" s="51">
        <f t="shared" si="1"/>
        <v>44100</v>
      </c>
      <c r="H13" s="51">
        <f t="shared" si="1"/>
        <v>45385</v>
      </c>
      <c r="I13" s="51">
        <f t="shared" si="1"/>
        <v>579243</v>
      </c>
      <c r="J13" s="51">
        <f t="shared" si="1"/>
        <v>764218</v>
      </c>
    </row>
    <row r="14" spans="1:10" ht="19.5" customHeight="1">
      <c r="A14" s="59"/>
      <c r="B14" s="101"/>
      <c r="C14" s="102"/>
      <c r="D14" s="50" t="s">
        <v>6</v>
      </c>
      <c r="E14" s="14">
        <f t="shared" si="1"/>
        <v>2307.6000000000004</v>
      </c>
      <c r="F14" s="51">
        <f t="shared" si="1"/>
        <v>2560</v>
      </c>
      <c r="G14" s="51">
        <f t="shared" si="1"/>
        <v>2330</v>
      </c>
      <c r="H14" s="51">
        <f t="shared" si="1"/>
        <v>2415</v>
      </c>
      <c r="I14" s="51">
        <f t="shared" si="1"/>
        <v>31537</v>
      </c>
      <c r="J14" s="14">
        <f t="shared" si="1"/>
        <v>41149.600000000006</v>
      </c>
    </row>
    <row r="15" spans="1:10" ht="19.5" customHeight="1">
      <c r="A15" s="86" t="s">
        <v>122</v>
      </c>
      <c r="B15" s="76" t="s">
        <v>237</v>
      </c>
      <c r="C15" s="77"/>
      <c r="D15" s="15" t="s">
        <v>1</v>
      </c>
      <c r="E15" s="1">
        <f aca="true" t="shared" si="2" ref="E15:J15">E20+E25+E29+E33+E37+E41+E45+E50+E55+E60+E65+E70+E74+E79+E83+E87+E91+E95+E100+E104+E108+E113+E117+E121+E125+E129+E138+E142+E146+E150+E154+E158+E162+E166+E170+E174+E179+E183+E187+E191+E195+E199+E203+E207+E211+E215+E219+E224+E228+E232+E237+E241+E245+E249+E253+E257+E262+E267+E271+E275+E279+E283+E292+E296+E301+E305+E309+E313+E318+E322+E326+E133+E287</f>
        <v>45707.600000000006</v>
      </c>
      <c r="F15" s="8">
        <f t="shared" si="2"/>
        <v>23080</v>
      </c>
      <c r="G15" s="8">
        <f t="shared" si="2"/>
        <v>32230</v>
      </c>
      <c r="H15" s="8">
        <f t="shared" si="2"/>
        <v>47800</v>
      </c>
      <c r="I15" s="8">
        <f t="shared" si="2"/>
        <v>434430</v>
      </c>
      <c r="J15" s="1">
        <f t="shared" si="2"/>
        <v>583247.6000000001</v>
      </c>
    </row>
    <row r="16" spans="1:10" ht="19.5" customHeight="1">
      <c r="A16" s="86"/>
      <c r="B16" s="78"/>
      <c r="C16" s="79"/>
      <c r="D16" s="15" t="s">
        <v>4</v>
      </c>
      <c r="E16" s="8"/>
      <c r="F16" s="8"/>
      <c r="G16" s="8"/>
      <c r="H16" s="8"/>
      <c r="I16" s="8"/>
      <c r="J16" s="8"/>
    </row>
    <row r="17" spans="1:10" ht="19.5" customHeight="1">
      <c r="A17" s="86"/>
      <c r="B17" s="78"/>
      <c r="C17" s="79"/>
      <c r="D17" s="15" t="s">
        <v>5</v>
      </c>
      <c r="E17" s="8">
        <f aca="true" t="shared" si="3" ref="E17:J18">E22+E27+E31+E35+E39+E43+E47+E52+E57+E62+E67+E72+E76+E81+E85+E89+E93+E97+E102+E106+E110+E115+E119+E123+E127+E131+E140+E144+E148+E152+E156+E160+E164+E168+E172+E176+E181+E185+E189+E193+E197+E201+E205+E209+E213+E217+E221+E226+E230+E234+E239+E243+E247+E251+E255+E259+E264+E269+E273+E277+E281+E285+E294+E298+E303+E307+E311+E315+E320+E324+E328+E135+E289</f>
        <v>43400</v>
      </c>
      <c r="F17" s="8">
        <f t="shared" si="3"/>
        <v>22290</v>
      </c>
      <c r="G17" s="8">
        <f t="shared" si="3"/>
        <v>30610</v>
      </c>
      <c r="H17" s="8">
        <f t="shared" si="3"/>
        <v>45385</v>
      </c>
      <c r="I17" s="8">
        <f t="shared" si="3"/>
        <v>411993</v>
      </c>
      <c r="J17" s="8">
        <f t="shared" si="3"/>
        <v>553678</v>
      </c>
    </row>
    <row r="18" spans="1:10" ht="19.5" customHeight="1">
      <c r="A18" s="86"/>
      <c r="B18" s="80"/>
      <c r="C18" s="81"/>
      <c r="D18" s="15" t="s">
        <v>6</v>
      </c>
      <c r="E18" s="1">
        <f t="shared" si="3"/>
        <v>2307.6000000000004</v>
      </c>
      <c r="F18" s="8">
        <f t="shared" si="3"/>
        <v>790</v>
      </c>
      <c r="G18" s="8">
        <f t="shared" si="3"/>
        <v>1620</v>
      </c>
      <c r="H18" s="8">
        <f t="shared" si="3"/>
        <v>2415</v>
      </c>
      <c r="I18" s="8">
        <f t="shared" si="3"/>
        <v>22437</v>
      </c>
      <c r="J18" s="1">
        <f t="shared" si="3"/>
        <v>29569.600000000002</v>
      </c>
    </row>
    <row r="19" spans="1:10" ht="19.5" customHeight="1">
      <c r="A19" s="6" t="s">
        <v>40</v>
      </c>
      <c r="B19" s="57" t="s">
        <v>19</v>
      </c>
      <c r="C19" s="58"/>
      <c r="D19" s="58"/>
      <c r="E19" s="58"/>
      <c r="F19" s="58"/>
      <c r="G19" s="58"/>
      <c r="H19" s="58"/>
      <c r="I19" s="58"/>
      <c r="J19" s="58"/>
    </row>
    <row r="20" spans="1:10" ht="19.5" customHeight="1">
      <c r="A20" s="59"/>
      <c r="B20" s="88" t="s">
        <v>44</v>
      </c>
      <c r="C20" s="61" t="s">
        <v>235</v>
      </c>
      <c r="D20" s="4" t="s">
        <v>3</v>
      </c>
      <c r="E20" s="2"/>
      <c r="F20" s="2"/>
      <c r="G20" s="2"/>
      <c r="H20" s="7"/>
      <c r="I20" s="7">
        <v>4740</v>
      </c>
      <c r="J20" s="7">
        <f>E20+F20+G20+H20+I20</f>
        <v>4740</v>
      </c>
    </row>
    <row r="21" spans="1:10" ht="19.5" customHeight="1">
      <c r="A21" s="59"/>
      <c r="B21" s="89"/>
      <c r="C21" s="62"/>
      <c r="D21" s="4" t="s">
        <v>4</v>
      </c>
      <c r="E21" s="2"/>
      <c r="F21" s="2"/>
      <c r="G21" s="2"/>
      <c r="H21" s="7"/>
      <c r="I21" s="7"/>
      <c r="J21" s="7"/>
    </row>
    <row r="22" spans="1:10" ht="19.5" customHeight="1">
      <c r="A22" s="59"/>
      <c r="B22" s="89"/>
      <c r="C22" s="62"/>
      <c r="D22" s="4" t="s">
        <v>5</v>
      </c>
      <c r="E22" s="2"/>
      <c r="F22" s="2"/>
      <c r="G22" s="2"/>
      <c r="H22" s="7"/>
      <c r="I22" s="7">
        <v>4503</v>
      </c>
      <c r="J22" s="7">
        <f>E22+F22+G22+H22+I22</f>
        <v>4503</v>
      </c>
    </row>
    <row r="23" spans="1:10" ht="19.5" customHeight="1">
      <c r="A23" s="59"/>
      <c r="B23" s="90"/>
      <c r="C23" s="63"/>
      <c r="D23" s="4" t="s">
        <v>6</v>
      </c>
      <c r="E23" s="2"/>
      <c r="F23" s="2"/>
      <c r="G23" s="2"/>
      <c r="H23" s="7"/>
      <c r="I23" s="7">
        <v>237</v>
      </c>
      <c r="J23" s="7">
        <f>E23+F23+G23+H23+I23</f>
        <v>237</v>
      </c>
    </row>
    <row r="24" spans="1:10" ht="19.5" customHeight="1">
      <c r="A24" s="6" t="s">
        <v>283</v>
      </c>
      <c r="B24" s="57" t="s">
        <v>21</v>
      </c>
      <c r="C24" s="58"/>
      <c r="D24" s="58"/>
      <c r="E24" s="58"/>
      <c r="F24" s="58"/>
      <c r="G24" s="58"/>
      <c r="H24" s="58"/>
      <c r="I24" s="58"/>
      <c r="J24" s="58"/>
    </row>
    <row r="25" spans="1:10" ht="19.5" customHeight="1">
      <c r="A25" s="86"/>
      <c r="B25" s="88" t="s">
        <v>169</v>
      </c>
      <c r="C25" s="82" t="s">
        <v>182</v>
      </c>
      <c r="D25" s="4" t="s">
        <v>3</v>
      </c>
      <c r="E25" s="7"/>
      <c r="F25" s="7">
        <v>560</v>
      </c>
      <c r="G25" s="2"/>
      <c r="H25" s="2"/>
      <c r="I25" s="2"/>
      <c r="J25" s="7">
        <f>E25+F25+G25+H25+I25</f>
        <v>560</v>
      </c>
    </row>
    <row r="26" spans="1:10" ht="19.5" customHeight="1">
      <c r="A26" s="86"/>
      <c r="B26" s="89"/>
      <c r="C26" s="82"/>
      <c r="D26" s="4" t="s">
        <v>4</v>
      </c>
      <c r="E26" s="7"/>
      <c r="F26" s="7"/>
      <c r="G26" s="2"/>
      <c r="H26" s="2"/>
      <c r="I26" s="2"/>
      <c r="J26" s="7"/>
    </row>
    <row r="27" spans="1:10" ht="19.5" customHeight="1">
      <c r="A27" s="86"/>
      <c r="B27" s="89"/>
      <c r="C27" s="82"/>
      <c r="D27" s="4" t="s">
        <v>5</v>
      </c>
      <c r="E27" s="7"/>
      <c r="F27" s="7">
        <v>532</v>
      </c>
      <c r="G27" s="2"/>
      <c r="H27" s="2"/>
      <c r="I27" s="2"/>
      <c r="J27" s="7">
        <f aca="true" t="shared" si="4" ref="J27:J58">E27+F27+G27+H27+I27</f>
        <v>532</v>
      </c>
    </row>
    <row r="28" spans="1:10" ht="19.5" customHeight="1">
      <c r="A28" s="86"/>
      <c r="B28" s="90"/>
      <c r="C28" s="82"/>
      <c r="D28" s="4" t="s">
        <v>6</v>
      </c>
      <c r="E28" s="7"/>
      <c r="F28" s="7">
        <v>28</v>
      </c>
      <c r="G28" s="2"/>
      <c r="H28" s="2"/>
      <c r="I28" s="2"/>
      <c r="J28" s="7">
        <f t="shared" si="4"/>
        <v>28</v>
      </c>
    </row>
    <row r="29" spans="1:10" ht="19.5" customHeight="1">
      <c r="A29" s="86"/>
      <c r="B29" s="88" t="s">
        <v>284</v>
      </c>
      <c r="C29" s="82" t="s">
        <v>265</v>
      </c>
      <c r="D29" s="4" t="s">
        <v>3</v>
      </c>
      <c r="E29" s="2"/>
      <c r="F29" s="7">
        <v>3200</v>
      </c>
      <c r="G29" s="2"/>
      <c r="H29" s="7"/>
      <c r="I29" s="2"/>
      <c r="J29" s="7">
        <f>E29+F29+G29+H29+I29</f>
        <v>3200</v>
      </c>
    </row>
    <row r="30" spans="1:10" ht="19.5" customHeight="1">
      <c r="A30" s="86"/>
      <c r="B30" s="89"/>
      <c r="C30" s="82"/>
      <c r="D30" s="4" t="s">
        <v>4</v>
      </c>
      <c r="E30" s="2"/>
      <c r="F30" s="7"/>
      <c r="G30" s="2"/>
      <c r="H30" s="7"/>
      <c r="I30" s="2"/>
      <c r="J30" s="7"/>
    </row>
    <row r="31" spans="1:10" ht="21.75" customHeight="1">
      <c r="A31" s="86"/>
      <c r="B31" s="89"/>
      <c r="C31" s="82"/>
      <c r="D31" s="4" t="s">
        <v>5</v>
      </c>
      <c r="E31" s="2"/>
      <c r="F31" s="7">
        <v>3000</v>
      </c>
      <c r="G31" s="2"/>
      <c r="H31" s="7"/>
      <c r="I31" s="2"/>
      <c r="J31" s="7">
        <f>E31+F31+G31+H31+I31</f>
        <v>3000</v>
      </c>
    </row>
    <row r="32" spans="1:10" ht="24" customHeight="1">
      <c r="A32" s="86"/>
      <c r="B32" s="90"/>
      <c r="C32" s="82"/>
      <c r="D32" s="4" t="s">
        <v>6</v>
      </c>
      <c r="E32" s="2"/>
      <c r="F32" s="7">
        <f>F29-F31</f>
        <v>200</v>
      </c>
      <c r="G32" s="2"/>
      <c r="H32" s="7"/>
      <c r="I32" s="2"/>
      <c r="J32" s="7">
        <f>E32+F32+G32+H32+I32</f>
        <v>200</v>
      </c>
    </row>
    <row r="33" spans="1:10" ht="19.5" customHeight="1">
      <c r="A33" s="86"/>
      <c r="B33" s="88" t="s">
        <v>170</v>
      </c>
      <c r="C33" s="82" t="s">
        <v>182</v>
      </c>
      <c r="D33" s="4" t="s">
        <v>3</v>
      </c>
      <c r="E33" s="2"/>
      <c r="F33" s="2"/>
      <c r="G33" s="2"/>
      <c r="H33" s="7"/>
      <c r="I33" s="7">
        <v>7300</v>
      </c>
      <c r="J33" s="7">
        <f t="shared" si="4"/>
        <v>7300</v>
      </c>
    </row>
    <row r="34" spans="1:10" ht="19.5" customHeight="1">
      <c r="A34" s="86"/>
      <c r="B34" s="89"/>
      <c r="C34" s="82"/>
      <c r="D34" s="4" t="s">
        <v>4</v>
      </c>
      <c r="E34" s="2"/>
      <c r="F34" s="2"/>
      <c r="G34" s="2"/>
      <c r="H34" s="7"/>
      <c r="I34" s="7"/>
      <c r="J34" s="7"/>
    </row>
    <row r="35" spans="1:10" ht="21.75" customHeight="1">
      <c r="A35" s="86"/>
      <c r="B35" s="89"/>
      <c r="C35" s="82"/>
      <c r="D35" s="4" t="s">
        <v>5</v>
      </c>
      <c r="E35" s="2"/>
      <c r="F35" s="2"/>
      <c r="G35" s="2"/>
      <c r="H35" s="7"/>
      <c r="I35" s="7">
        <v>6935</v>
      </c>
      <c r="J35" s="7">
        <f t="shared" si="4"/>
        <v>6935</v>
      </c>
    </row>
    <row r="36" spans="1:10" ht="24" customHeight="1">
      <c r="A36" s="86"/>
      <c r="B36" s="90"/>
      <c r="C36" s="82"/>
      <c r="D36" s="4" t="s">
        <v>6</v>
      </c>
      <c r="E36" s="2"/>
      <c r="F36" s="2"/>
      <c r="G36" s="2"/>
      <c r="H36" s="7"/>
      <c r="I36" s="7">
        <v>365</v>
      </c>
      <c r="J36" s="7">
        <f t="shared" si="4"/>
        <v>365</v>
      </c>
    </row>
    <row r="37" spans="1:10" ht="21.75" customHeight="1">
      <c r="A37" s="86"/>
      <c r="B37" s="82" t="s">
        <v>47</v>
      </c>
      <c r="C37" s="82" t="s">
        <v>183</v>
      </c>
      <c r="D37" s="4" t="s">
        <v>3</v>
      </c>
      <c r="E37" s="2"/>
      <c r="F37" s="2"/>
      <c r="G37" s="2"/>
      <c r="H37" s="2"/>
      <c r="I37" s="7">
        <v>27500</v>
      </c>
      <c r="J37" s="7">
        <f t="shared" si="4"/>
        <v>27500</v>
      </c>
    </row>
    <row r="38" spans="1:10" ht="21.75" customHeight="1">
      <c r="A38" s="86"/>
      <c r="B38" s="82"/>
      <c r="C38" s="82"/>
      <c r="D38" s="4" t="s">
        <v>4</v>
      </c>
      <c r="E38" s="2"/>
      <c r="F38" s="2"/>
      <c r="G38" s="2"/>
      <c r="H38" s="2"/>
      <c r="I38" s="7"/>
      <c r="J38" s="7"/>
    </row>
    <row r="39" spans="1:10" ht="21.75" customHeight="1">
      <c r="A39" s="86"/>
      <c r="B39" s="82"/>
      <c r="C39" s="82"/>
      <c r="D39" s="4" t="s">
        <v>5</v>
      </c>
      <c r="E39" s="2"/>
      <c r="F39" s="2"/>
      <c r="G39" s="2"/>
      <c r="H39" s="2"/>
      <c r="I39" s="7">
        <v>26125</v>
      </c>
      <c r="J39" s="7">
        <f t="shared" si="4"/>
        <v>26125</v>
      </c>
    </row>
    <row r="40" spans="1:10" ht="21.75" customHeight="1">
      <c r="A40" s="86"/>
      <c r="B40" s="82"/>
      <c r="C40" s="82"/>
      <c r="D40" s="4" t="s">
        <v>6</v>
      </c>
      <c r="E40" s="2"/>
      <c r="F40" s="2"/>
      <c r="G40" s="2"/>
      <c r="H40" s="2"/>
      <c r="I40" s="7">
        <v>1375</v>
      </c>
      <c r="J40" s="7">
        <f t="shared" si="4"/>
        <v>1375</v>
      </c>
    </row>
    <row r="41" spans="1:10" ht="19.5" customHeight="1">
      <c r="A41" s="86"/>
      <c r="B41" s="82" t="s">
        <v>48</v>
      </c>
      <c r="C41" s="82" t="s">
        <v>184</v>
      </c>
      <c r="D41" s="4" t="s">
        <v>3</v>
      </c>
      <c r="E41" s="2"/>
      <c r="F41" s="2"/>
      <c r="G41" s="2"/>
      <c r="H41" s="7"/>
      <c r="I41" s="7">
        <v>3000</v>
      </c>
      <c r="J41" s="7">
        <f t="shared" si="4"/>
        <v>3000</v>
      </c>
    </row>
    <row r="42" spans="1:10" ht="19.5" customHeight="1">
      <c r="A42" s="86"/>
      <c r="B42" s="82"/>
      <c r="C42" s="82"/>
      <c r="D42" s="4" t="s">
        <v>4</v>
      </c>
      <c r="E42" s="2"/>
      <c r="F42" s="2"/>
      <c r="G42" s="2"/>
      <c r="H42" s="7"/>
      <c r="I42" s="7"/>
      <c r="J42" s="7"/>
    </row>
    <row r="43" spans="1:10" ht="19.5" customHeight="1">
      <c r="A43" s="86"/>
      <c r="B43" s="82"/>
      <c r="C43" s="82"/>
      <c r="D43" s="4" t="s">
        <v>5</v>
      </c>
      <c r="E43" s="2"/>
      <c r="F43" s="2"/>
      <c r="G43" s="2"/>
      <c r="H43" s="7"/>
      <c r="I43" s="7">
        <v>2850</v>
      </c>
      <c r="J43" s="7">
        <f t="shared" si="4"/>
        <v>2850</v>
      </c>
    </row>
    <row r="44" spans="1:10" ht="19.5" customHeight="1">
      <c r="A44" s="86"/>
      <c r="B44" s="82"/>
      <c r="C44" s="82"/>
      <c r="D44" s="4" t="s">
        <v>6</v>
      </c>
      <c r="E44" s="2"/>
      <c r="F44" s="2"/>
      <c r="G44" s="2"/>
      <c r="H44" s="7"/>
      <c r="I44" s="7">
        <v>150</v>
      </c>
      <c r="J44" s="7">
        <f t="shared" si="4"/>
        <v>150</v>
      </c>
    </row>
    <row r="45" spans="1:10" ht="23.25" customHeight="1">
      <c r="A45" s="86"/>
      <c r="B45" s="82" t="s">
        <v>230</v>
      </c>
      <c r="C45" s="82" t="s">
        <v>185</v>
      </c>
      <c r="D45" s="4" t="s">
        <v>3</v>
      </c>
      <c r="E45" s="2"/>
      <c r="F45" s="2"/>
      <c r="G45" s="7">
        <v>21000</v>
      </c>
      <c r="H45" s="7"/>
      <c r="I45" s="7"/>
      <c r="J45" s="7">
        <f t="shared" si="4"/>
        <v>21000</v>
      </c>
    </row>
    <row r="46" spans="1:10" ht="24.75" customHeight="1">
      <c r="A46" s="86"/>
      <c r="B46" s="82"/>
      <c r="C46" s="82"/>
      <c r="D46" s="4" t="s">
        <v>4</v>
      </c>
      <c r="E46" s="2"/>
      <c r="F46" s="2"/>
      <c r="G46" s="7"/>
      <c r="H46" s="7"/>
      <c r="I46" s="7"/>
      <c r="J46" s="7"/>
    </row>
    <row r="47" spans="1:10" ht="23.25" customHeight="1">
      <c r="A47" s="86"/>
      <c r="B47" s="82"/>
      <c r="C47" s="82"/>
      <c r="D47" s="4" t="s">
        <v>5</v>
      </c>
      <c r="E47" s="2"/>
      <c r="F47" s="2"/>
      <c r="G47" s="7">
        <f>G45-G48</f>
        <v>19950</v>
      </c>
      <c r="H47" s="7"/>
      <c r="I47" s="7"/>
      <c r="J47" s="7">
        <f t="shared" si="4"/>
        <v>19950</v>
      </c>
    </row>
    <row r="48" spans="1:10" ht="23.25" customHeight="1">
      <c r="A48" s="86"/>
      <c r="B48" s="82"/>
      <c r="C48" s="82"/>
      <c r="D48" s="4" t="s">
        <v>6</v>
      </c>
      <c r="E48" s="2"/>
      <c r="F48" s="2"/>
      <c r="G48" s="7">
        <f>0.05*G45</f>
        <v>1050</v>
      </c>
      <c r="H48" s="7"/>
      <c r="I48" s="7"/>
      <c r="J48" s="7">
        <f t="shared" si="4"/>
        <v>1050</v>
      </c>
    </row>
    <row r="49" spans="1:10" ht="19.5" customHeight="1">
      <c r="A49" s="6" t="s">
        <v>123</v>
      </c>
      <c r="B49" s="57" t="s">
        <v>22</v>
      </c>
      <c r="C49" s="58"/>
      <c r="D49" s="58"/>
      <c r="E49" s="58"/>
      <c r="F49" s="58"/>
      <c r="G49" s="58"/>
      <c r="H49" s="58"/>
      <c r="I49" s="58"/>
      <c r="J49" s="58"/>
    </row>
    <row r="50" spans="1:10" ht="22.5" customHeight="1">
      <c r="A50" s="59"/>
      <c r="B50" s="88" t="s">
        <v>49</v>
      </c>
      <c r="C50" s="88" t="s">
        <v>186</v>
      </c>
      <c r="D50" s="4" t="s">
        <v>3</v>
      </c>
      <c r="E50" s="2"/>
      <c r="F50" s="2"/>
      <c r="G50" s="2"/>
      <c r="H50" s="2"/>
      <c r="I50" s="7">
        <v>6000</v>
      </c>
      <c r="J50" s="7">
        <f t="shared" si="4"/>
        <v>6000</v>
      </c>
    </row>
    <row r="51" spans="1:10" ht="22.5" customHeight="1">
      <c r="A51" s="59"/>
      <c r="B51" s="89"/>
      <c r="C51" s="89"/>
      <c r="D51" s="4" t="s">
        <v>4</v>
      </c>
      <c r="E51" s="2"/>
      <c r="F51" s="2"/>
      <c r="G51" s="2"/>
      <c r="H51" s="2"/>
      <c r="I51" s="7"/>
      <c r="J51" s="7"/>
    </row>
    <row r="52" spans="1:10" ht="22.5" customHeight="1">
      <c r="A52" s="59"/>
      <c r="B52" s="89"/>
      <c r="C52" s="89"/>
      <c r="D52" s="4" t="s">
        <v>5</v>
      </c>
      <c r="E52" s="2"/>
      <c r="F52" s="2"/>
      <c r="G52" s="2"/>
      <c r="H52" s="2"/>
      <c r="I52" s="7">
        <v>5700</v>
      </c>
      <c r="J52" s="7">
        <f t="shared" si="4"/>
        <v>5700</v>
      </c>
    </row>
    <row r="53" spans="1:10" ht="22.5" customHeight="1">
      <c r="A53" s="59"/>
      <c r="B53" s="90"/>
      <c r="C53" s="90"/>
      <c r="D53" s="4" t="s">
        <v>6</v>
      </c>
      <c r="E53" s="2"/>
      <c r="F53" s="2"/>
      <c r="G53" s="2"/>
      <c r="H53" s="2"/>
      <c r="I53" s="7">
        <v>300</v>
      </c>
      <c r="J53" s="7">
        <f t="shared" si="4"/>
        <v>300</v>
      </c>
    </row>
    <row r="54" spans="1:10" ht="19.5" customHeight="1">
      <c r="A54" s="6" t="s">
        <v>231</v>
      </c>
      <c r="B54" s="57" t="s">
        <v>24</v>
      </c>
      <c r="C54" s="58"/>
      <c r="D54" s="58"/>
      <c r="E54" s="58"/>
      <c r="F54" s="58"/>
      <c r="G54" s="58"/>
      <c r="H54" s="58"/>
      <c r="I54" s="58"/>
      <c r="J54" s="58"/>
    </row>
    <row r="55" spans="1:10" ht="22.5" customHeight="1">
      <c r="A55" s="86"/>
      <c r="B55" s="82" t="s">
        <v>50</v>
      </c>
      <c r="C55" s="82" t="s">
        <v>187</v>
      </c>
      <c r="D55" s="4" t="s">
        <v>3</v>
      </c>
      <c r="E55" s="2"/>
      <c r="F55" s="2"/>
      <c r="G55" s="2"/>
      <c r="H55" s="7">
        <v>4500</v>
      </c>
      <c r="I55" s="7"/>
      <c r="J55" s="7">
        <f t="shared" si="4"/>
        <v>4500</v>
      </c>
    </row>
    <row r="56" spans="1:10" ht="22.5" customHeight="1">
      <c r="A56" s="86"/>
      <c r="B56" s="82"/>
      <c r="C56" s="82"/>
      <c r="D56" s="4" t="s">
        <v>4</v>
      </c>
      <c r="E56" s="2"/>
      <c r="F56" s="2"/>
      <c r="G56" s="2"/>
      <c r="H56" s="7"/>
      <c r="I56" s="7"/>
      <c r="J56" s="7"/>
    </row>
    <row r="57" spans="1:10" ht="22.5" customHeight="1">
      <c r="A57" s="86"/>
      <c r="B57" s="82"/>
      <c r="C57" s="82"/>
      <c r="D57" s="4" t="s">
        <v>5</v>
      </c>
      <c r="E57" s="2"/>
      <c r="F57" s="2"/>
      <c r="G57" s="2"/>
      <c r="H57" s="7">
        <v>4275</v>
      </c>
      <c r="I57" s="7"/>
      <c r="J57" s="7">
        <f t="shared" si="4"/>
        <v>4275</v>
      </c>
    </row>
    <row r="58" spans="1:10" ht="22.5" customHeight="1">
      <c r="A58" s="86"/>
      <c r="B58" s="82"/>
      <c r="C58" s="82"/>
      <c r="D58" s="4" t="s">
        <v>6</v>
      </c>
      <c r="E58" s="2"/>
      <c r="F58" s="2"/>
      <c r="G58" s="2"/>
      <c r="H58" s="7">
        <v>225</v>
      </c>
      <c r="I58" s="7"/>
      <c r="J58" s="7">
        <f t="shared" si="4"/>
        <v>225</v>
      </c>
    </row>
    <row r="59" spans="1:10" ht="19.5" customHeight="1">
      <c r="A59" s="6" t="s">
        <v>124</v>
      </c>
      <c r="B59" s="57" t="s">
        <v>25</v>
      </c>
      <c r="C59" s="58"/>
      <c r="D59" s="58"/>
      <c r="E59" s="58"/>
      <c r="F59" s="58"/>
      <c r="G59" s="58"/>
      <c r="H59" s="58"/>
      <c r="I59" s="58"/>
      <c r="J59" s="58"/>
    </row>
    <row r="60" spans="1:10" ht="21.75" customHeight="1">
      <c r="A60" s="86"/>
      <c r="B60" s="82" t="s">
        <v>51</v>
      </c>
      <c r="C60" s="82" t="s">
        <v>188</v>
      </c>
      <c r="D60" s="4" t="s">
        <v>3</v>
      </c>
      <c r="E60" s="2"/>
      <c r="F60" s="2"/>
      <c r="G60" s="2"/>
      <c r="H60" s="7">
        <v>1600</v>
      </c>
      <c r="I60" s="7"/>
      <c r="J60" s="7">
        <f>E60+F60+G60+H60+I60</f>
        <v>1600</v>
      </c>
    </row>
    <row r="61" spans="1:10" ht="21.75" customHeight="1">
      <c r="A61" s="86"/>
      <c r="B61" s="82"/>
      <c r="C61" s="82"/>
      <c r="D61" s="4" t="s">
        <v>4</v>
      </c>
      <c r="E61" s="2"/>
      <c r="F61" s="2"/>
      <c r="G61" s="2"/>
      <c r="H61" s="7"/>
      <c r="I61" s="7"/>
      <c r="J61" s="7"/>
    </row>
    <row r="62" spans="1:10" ht="21.75" customHeight="1">
      <c r="A62" s="86"/>
      <c r="B62" s="82"/>
      <c r="C62" s="82"/>
      <c r="D62" s="4" t="s">
        <v>5</v>
      </c>
      <c r="E62" s="2"/>
      <c r="F62" s="2"/>
      <c r="G62" s="2"/>
      <c r="H62" s="7">
        <v>1520</v>
      </c>
      <c r="I62" s="7"/>
      <c r="J62" s="7">
        <f>E62+F62+G62+H62+I62</f>
        <v>1520</v>
      </c>
    </row>
    <row r="63" spans="1:10" ht="21.75" customHeight="1">
      <c r="A63" s="86"/>
      <c r="B63" s="82"/>
      <c r="C63" s="82"/>
      <c r="D63" s="4" t="s">
        <v>6</v>
      </c>
      <c r="E63" s="2"/>
      <c r="F63" s="2"/>
      <c r="G63" s="2"/>
      <c r="H63" s="7">
        <v>80</v>
      </c>
      <c r="I63" s="7"/>
      <c r="J63" s="7">
        <f>E63+F63+G63+H63+I63</f>
        <v>80</v>
      </c>
    </row>
    <row r="64" spans="1:10" ht="19.5" customHeight="1">
      <c r="A64" s="6" t="s">
        <v>125</v>
      </c>
      <c r="B64" s="57" t="s">
        <v>285</v>
      </c>
      <c r="C64" s="58"/>
      <c r="D64" s="58"/>
      <c r="E64" s="58"/>
      <c r="F64" s="58"/>
      <c r="G64" s="58"/>
      <c r="H64" s="58"/>
      <c r="I64" s="58"/>
      <c r="J64" s="58"/>
    </row>
    <row r="65" spans="1:10" ht="21.75" customHeight="1">
      <c r="A65" s="59"/>
      <c r="B65" s="82" t="s">
        <v>52</v>
      </c>
      <c r="C65" s="82" t="s">
        <v>189</v>
      </c>
      <c r="D65" s="4" t="s">
        <v>3</v>
      </c>
      <c r="E65" s="2"/>
      <c r="F65" s="2"/>
      <c r="G65" s="2"/>
      <c r="H65" s="2"/>
      <c r="I65" s="7">
        <v>5600</v>
      </c>
      <c r="J65" s="7">
        <f>E65+F65+G65+H65+I65</f>
        <v>5600</v>
      </c>
    </row>
    <row r="66" spans="1:10" ht="21.75" customHeight="1">
      <c r="A66" s="59"/>
      <c r="B66" s="82"/>
      <c r="C66" s="82"/>
      <c r="D66" s="4" t="s">
        <v>4</v>
      </c>
      <c r="E66" s="2"/>
      <c r="F66" s="2"/>
      <c r="G66" s="2"/>
      <c r="H66" s="2"/>
      <c r="I66" s="7"/>
      <c r="J66" s="7"/>
    </row>
    <row r="67" spans="1:10" ht="21.75" customHeight="1">
      <c r="A67" s="59"/>
      <c r="B67" s="82"/>
      <c r="C67" s="82"/>
      <c r="D67" s="4" t="s">
        <v>5</v>
      </c>
      <c r="E67" s="2"/>
      <c r="F67" s="2"/>
      <c r="G67" s="2"/>
      <c r="H67" s="2"/>
      <c r="I67" s="7">
        <v>5320</v>
      </c>
      <c r="J67" s="7">
        <f>E67+F67+G67+H67+I67</f>
        <v>5320</v>
      </c>
    </row>
    <row r="68" spans="1:10" ht="21.75" customHeight="1">
      <c r="A68" s="59"/>
      <c r="B68" s="82"/>
      <c r="C68" s="82"/>
      <c r="D68" s="4" t="s">
        <v>6</v>
      </c>
      <c r="E68" s="2"/>
      <c r="F68" s="2"/>
      <c r="G68" s="2"/>
      <c r="H68" s="2"/>
      <c r="I68" s="7">
        <v>280</v>
      </c>
      <c r="J68" s="7">
        <f>E68+F68+G68+H68+I68</f>
        <v>280</v>
      </c>
    </row>
    <row r="69" spans="1:10" ht="19.5" customHeight="1">
      <c r="A69" s="6" t="s">
        <v>126</v>
      </c>
      <c r="B69" s="57" t="s">
        <v>39</v>
      </c>
      <c r="C69" s="58"/>
      <c r="D69" s="58"/>
      <c r="E69" s="58"/>
      <c r="F69" s="58"/>
      <c r="G69" s="58"/>
      <c r="H69" s="58"/>
      <c r="I69" s="58"/>
      <c r="J69" s="58"/>
    </row>
    <row r="70" spans="1:10" ht="24" customHeight="1">
      <c r="A70" s="59"/>
      <c r="B70" s="82" t="s">
        <v>286</v>
      </c>
      <c r="C70" s="82" t="s">
        <v>190</v>
      </c>
      <c r="D70" s="4" t="s">
        <v>3</v>
      </c>
      <c r="E70" s="2"/>
      <c r="F70" s="2"/>
      <c r="G70" s="2"/>
      <c r="H70" s="2"/>
      <c r="I70" s="7">
        <v>14600</v>
      </c>
      <c r="J70" s="7">
        <f aca="true" t="shared" si="5" ref="J70:J77">E70+F70+G70+H70+I70</f>
        <v>14600</v>
      </c>
    </row>
    <row r="71" spans="1:10" ht="24" customHeight="1">
      <c r="A71" s="59"/>
      <c r="B71" s="82"/>
      <c r="C71" s="82"/>
      <c r="D71" s="4" t="s">
        <v>4</v>
      </c>
      <c r="E71" s="2"/>
      <c r="F71" s="2"/>
      <c r="G71" s="2"/>
      <c r="H71" s="2"/>
      <c r="I71" s="2"/>
      <c r="J71" s="7"/>
    </row>
    <row r="72" spans="1:10" ht="24" customHeight="1">
      <c r="A72" s="59"/>
      <c r="B72" s="82"/>
      <c r="C72" s="82"/>
      <c r="D72" s="4" t="s">
        <v>5</v>
      </c>
      <c r="E72" s="2"/>
      <c r="F72" s="2"/>
      <c r="G72" s="2"/>
      <c r="H72" s="2"/>
      <c r="I72" s="7">
        <v>13870</v>
      </c>
      <c r="J72" s="7">
        <f t="shared" si="5"/>
        <v>13870</v>
      </c>
    </row>
    <row r="73" spans="1:10" ht="24" customHeight="1">
      <c r="A73" s="59"/>
      <c r="B73" s="82"/>
      <c r="C73" s="82"/>
      <c r="D73" s="4" t="s">
        <v>6</v>
      </c>
      <c r="E73" s="2"/>
      <c r="F73" s="2"/>
      <c r="G73" s="2"/>
      <c r="H73" s="2"/>
      <c r="I73" s="7">
        <v>730</v>
      </c>
      <c r="J73" s="7">
        <f t="shared" si="5"/>
        <v>730</v>
      </c>
    </row>
    <row r="74" spans="1:10" ht="24" customHeight="1">
      <c r="A74" s="59"/>
      <c r="B74" s="82" t="s">
        <v>53</v>
      </c>
      <c r="C74" s="82" t="s">
        <v>190</v>
      </c>
      <c r="D74" s="4" t="s">
        <v>3</v>
      </c>
      <c r="E74" s="2"/>
      <c r="F74" s="2"/>
      <c r="G74" s="2"/>
      <c r="H74" s="2"/>
      <c r="I74" s="7">
        <v>11600</v>
      </c>
      <c r="J74" s="7">
        <f t="shared" si="5"/>
        <v>11600</v>
      </c>
    </row>
    <row r="75" spans="1:10" ht="24" customHeight="1">
      <c r="A75" s="59"/>
      <c r="B75" s="82"/>
      <c r="C75" s="82"/>
      <c r="D75" s="4" t="s">
        <v>4</v>
      </c>
      <c r="E75" s="2"/>
      <c r="F75" s="2"/>
      <c r="G75" s="2"/>
      <c r="H75" s="2"/>
      <c r="I75" s="2"/>
      <c r="J75" s="7"/>
    </row>
    <row r="76" spans="1:10" ht="24" customHeight="1">
      <c r="A76" s="59"/>
      <c r="B76" s="82"/>
      <c r="C76" s="82"/>
      <c r="D76" s="4" t="s">
        <v>5</v>
      </c>
      <c r="E76" s="2"/>
      <c r="F76" s="2"/>
      <c r="G76" s="2"/>
      <c r="H76" s="2"/>
      <c r="I76" s="7">
        <v>11020</v>
      </c>
      <c r="J76" s="7">
        <f t="shared" si="5"/>
        <v>11020</v>
      </c>
    </row>
    <row r="77" spans="1:10" ht="24" customHeight="1">
      <c r="A77" s="59"/>
      <c r="B77" s="82"/>
      <c r="C77" s="82"/>
      <c r="D77" s="4" t="s">
        <v>6</v>
      </c>
      <c r="E77" s="2"/>
      <c r="F77" s="2"/>
      <c r="G77" s="2"/>
      <c r="H77" s="2"/>
      <c r="I77" s="7">
        <v>580</v>
      </c>
      <c r="J77" s="7">
        <f t="shared" si="5"/>
        <v>580</v>
      </c>
    </row>
    <row r="78" spans="1:10" ht="19.5" customHeight="1">
      <c r="A78" s="6" t="s">
        <v>127</v>
      </c>
      <c r="B78" s="57" t="s">
        <v>29</v>
      </c>
      <c r="C78" s="58"/>
      <c r="D78" s="58"/>
      <c r="E78" s="58"/>
      <c r="F78" s="58"/>
      <c r="G78" s="58"/>
      <c r="H78" s="58"/>
      <c r="I78" s="58"/>
      <c r="J78" s="58"/>
    </row>
    <row r="79" spans="1:10" ht="19.5" customHeight="1">
      <c r="A79" s="59"/>
      <c r="B79" s="82" t="s">
        <v>54</v>
      </c>
      <c r="C79" s="82" t="s">
        <v>191</v>
      </c>
      <c r="D79" s="4" t="s">
        <v>3</v>
      </c>
      <c r="E79" s="2"/>
      <c r="F79" s="7"/>
      <c r="G79" s="2"/>
      <c r="H79" s="2"/>
      <c r="I79" s="7">
        <v>9000</v>
      </c>
      <c r="J79" s="7">
        <f>E79+F79+G79+H79+I79</f>
        <v>9000</v>
      </c>
    </row>
    <row r="80" spans="1:10" ht="19.5" customHeight="1">
      <c r="A80" s="59"/>
      <c r="B80" s="82"/>
      <c r="C80" s="82"/>
      <c r="D80" s="4" t="s">
        <v>4</v>
      </c>
      <c r="E80" s="2"/>
      <c r="F80" s="2"/>
      <c r="G80" s="2"/>
      <c r="H80" s="2"/>
      <c r="I80" s="7"/>
      <c r="J80" s="7"/>
    </row>
    <row r="81" spans="1:10" ht="19.5" customHeight="1">
      <c r="A81" s="59"/>
      <c r="B81" s="82"/>
      <c r="C81" s="82"/>
      <c r="D81" s="4" t="s">
        <v>5</v>
      </c>
      <c r="E81" s="2"/>
      <c r="F81" s="7"/>
      <c r="G81" s="2"/>
      <c r="H81" s="2"/>
      <c r="I81" s="7">
        <v>8550</v>
      </c>
      <c r="J81" s="7">
        <f aca="true" t="shared" si="6" ref="J81:J98">E81+F81+G81+H81+I81</f>
        <v>8550</v>
      </c>
    </row>
    <row r="82" spans="1:10" ht="19.5" customHeight="1">
      <c r="A82" s="59"/>
      <c r="B82" s="82"/>
      <c r="C82" s="82"/>
      <c r="D82" s="4" t="s">
        <v>6</v>
      </c>
      <c r="E82" s="2"/>
      <c r="F82" s="7"/>
      <c r="G82" s="2"/>
      <c r="H82" s="2"/>
      <c r="I82" s="7">
        <v>450</v>
      </c>
      <c r="J82" s="7">
        <f t="shared" si="6"/>
        <v>450</v>
      </c>
    </row>
    <row r="83" spans="1:10" ht="19.5" customHeight="1">
      <c r="A83" s="59"/>
      <c r="B83" s="82" t="s">
        <v>55</v>
      </c>
      <c r="C83" s="82" t="s">
        <v>128</v>
      </c>
      <c r="D83" s="17" t="s">
        <v>3</v>
      </c>
      <c r="E83" s="1"/>
      <c r="F83" s="1"/>
      <c r="G83" s="1"/>
      <c r="H83" s="8">
        <v>7700</v>
      </c>
      <c r="I83" s="1"/>
      <c r="J83" s="7">
        <f t="shared" si="6"/>
        <v>7700</v>
      </c>
    </row>
    <row r="84" spans="1:10" ht="19.5" customHeight="1">
      <c r="A84" s="59"/>
      <c r="B84" s="82"/>
      <c r="C84" s="82"/>
      <c r="D84" s="17" t="s">
        <v>4</v>
      </c>
      <c r="E84" s="1"/>
      <c r="F84" s="1"/>
      <c r="G84" s="1"/>
      <c r="H84" s="8"/>
      <c r="I84" s="1"/>
      <c r="J84" s="7"/>
    </row>
    <row r="85" spans="1:10" ht="19.5" customHeight="1">
      <c r="A85" s="59"/>
      <c r="B85" s="82"/>
      <c r="C85" s="82"/>
      <c r="D85" s="17" t="s">
        <v>5</v>
      </c>
      <c r="E85" s="1"/>
      <c r="F85" s="1"/>
      <c r="G85" s="1"/>
      <c r="H85" s="7">
        <v>7300</v>
      </c>
      <c r="I85" s="1"/>
      <c r="J85" s="7">
        <f t="shared" si="6"/>
        <v>7300</v>
      </c>
    </row>
    <row r="86" spans="1:10" ht="19.5" customHeight="1">
      <c r="A86" s="59"/>
      <c r="B86" s="82"/>
      <c r="C86" s="82"/>
      <c r="D86" s="17" t="s">
        <v>6</v>
      </c>
      <c r="E86" s="1"/>
      <c r="F86" s="1"/>
      <c r="G86" s="1"/>
      <c r="H86" s="7">
        <v>400</v>
      </c>
      <c r="I86" s="1"/>
      <c r="J86" s="7">
        <f t="shared" si="6"/>
        <v>400</v>
      </c>
    </row>
    <row r="87" spans="1:10" ht="19.5" customHeight="1">
      <c r="A87" s="59"/>
      <c r="B87" s="82" t="s">
        <v>56</v>
      </c>
      <c r="C87" s="82" t="s">
        <v>128</v>
      </c>
      <c r="D87" s="17" t="s">
        <v>3</v>
      </c>
      <c r="E87" s="1"/>
      <c r="F87" s="1"/>
      <c r="G87" s="1"/>
      <c r="H87" s="1"/>
      <c r="I87" s="8">
        <v>7600</v>
      </c>
      <c r="J87" s="7">
        <f t="shared" si="6"/>
        <v>7600</v>
      </c>
    </row>
    <row r="88" spans="1:10" ht="19.5" customHeight="1">
      <c r="A88" s="59"/>
      <c r="B88" s="82"/>
      <c r="C88" s="82"/>
      <c r="D88" s="17" t="s">
        <v>4</v>
      </c>
      <c r="E88" s="1"/>
      <c r="F88" s="1"/>
      <c r="G88" s="1"/>
      <c r="H88" s="1"/>
      <c r="I88" s="8"/>
      <c r="J88" s="7"/>
    </row>
    <row r="89" spans="1:10" ht="19.5" customHeight="1">
      <c r="A89" s="59"/>
      <c r="B89" s="82"/>
      <c r="C89" s="82"/>
      <c r="D89" s="17" t="s">
        <v>5</v>
      </c>
      <c r="E89" s="1"/>
      <c r="F89" s="1"/>
      <c r="G89" s="1"/>
      <c r="H89" s="1"/>
      <c r="I89" s="7">
        <v>7200</v>
      </c>
      <c r="J89" s="7">
        <f t="shared" si="6"/>
        <v>7200</v>
      </c>
    </row>
    <row r="90" spans="1:10" ht="19.5" customHeight="1">
      <c r="A90" s="59"/>
      <c r="B90" s="82"/>
      <c r="C90" s="82"/>
      <c r="D90" s="17" t="s">
        <v>6</v>
      </c>
      <c r="E90" s="1"/>
      <c r="F90" s="1"/>
      <c r="G90" s="1"/>
      <c r="H90" s="1"/>
      <c r="I90" s="7">
        <v>400</v>
      </c>
      <c r="J90" s="7">
        <f t="shared" si="6"/>
        <v>400</v>
      </c>
    </row>
    <row r="91" spans="1:10" ht="19.5" customHeight="1">
      <c r="A91" s="59"/>
      <c r="B91" s="82" t="s">
        <v>57</v>
      </c>
      <c r="C91" s="82" t="s">
        <v>128</v>
      </c>
      <c r="D91" s="17" t="s">
        <v>3</v>
      </c>
      <c r="E91" s="1"/>
      <c r="F91" s="1"/>
      <c r="G91" s="1"/>
      <c r="H91" s="1"/>
      <c r="I91" s="8">
        <v>4000</v>
      </c>
      <c r="J91" s="7">
        <f t="shared" si="6"/>
        <v>4000</v>
      </c>
    </row>
    <row r="92" spans="1:10" ht="19.5" customHeight="1">
      <c r="A92" s="59"/>
      <c r="B92" s="82"/>
      <c r="C92" s="82"/>
      <c r="D92" s="17" t="s">
        <v>4</v>
      </c>
      <c r="E92" s="1"/>
      <c r="F92" s="1"/>
      <c r="G92" s="1"/>
      <c r="H92" s="1"/>
      <c r="I92" s="1"/>
      <c r="J92" s="7"/>
    </row>
    <row r="93" spans="1:10" ht="19.5" customHeight="1">
      <c r="A93" s="59"/>
      <c r="B93" s="82"/>
      <c r="C93" s="82"/>
      <c r="D93" s="17" t="s">
        <v>5</v>
      </c>
      <c r="E93" s="1"/>
      <c r="F93" s="1"/>
      <c r="G93" s="1"/>
      <c r="H93" s="1"/>
      <c r="I93" s="8">
        <v>3800</v>
      </c>
      <c r="J93" s="7">
        <f t="shared" si="6"/>
        <v>3800</v>
      </c>
    </row>
    <row r="94" spans="1:10" ht="19.5" customHeight="1">
      <c r="A94" s="59"/>
      <c r="B94" s="82"/>
      <c r="C94" s="82"/>
      <c r="D94" s="17" t="s">
        <v>6</v>
      </c>
      <c r="E94" s="1"/>
      <c r="F94" s="1"/>
      <c r="G94" s="1"/>
      <c r="H94" s="1"/>
      <c r="I94" s="8">
        <v>200</v>
      </c>
      <c r="J94" s="7">
        <f t="shared" si="6"/>
        <v>200</v>
      </c>
    </row>
    <row r="95" spans="1:10" ht="22.5" customHeight="1">
      <c r="A95" s="59"/>
      <c r="B95" s="82" t="s">
        <v>58</v>
      </c>
      <c r="C95" s="82" t="s">
        <v>191</v>
      </c>
      <c r="D95" s="17" t="s">
        <v>3</v>
      </c>
      <c r="E95" s="1"/>
      <c r="F95" s="1"/>
      <c r="G95" s="1"/>
      <c r="H95" s="8"/>
      <c r="I95" s="8">
        <v>5600</v>
      </c>
      <c r="J95" s="7">
        <f t="shared" si="6"/>
        <v>5600</v>
      </c>
    </row>
    <row r="96" spans="1:10" ht="22.5" customHeight="1">
      <c r="A96" s="59"/>
      <c r="B96" s="82"/>
      <c r="C96" s="82"/>
      <c r="D96" s="17" t="s">
        <v>4</v>
      </c>
      <c r="E96" s="1"/>
      <c r="F96" s="1"/>
      <c r="G96" s="1"/>
      <c r="H96" s="1"/>
      <c r="I96" s="8"/>
      <c r="J96" s="7"/>
    </row>
    <row r="97" spans="1:10" ht="22.5" customHeight="1">
      <c r="A97" s="59"/>
      <c r="B97" s="82"/>
      <c r="C97" s="82"/>
      <c r="D97" s="17" t="s">
        <v>5</v>
      </c>
      <c r="E97" s="1"/>
      <c r="F97" s="1"/>
      <c r="G97" s="1"/>
      <c r="H97" s="8"/>
      <c r="I97" s="8">
        <v>5300</v>
      </c>
      <c r="J97" s="12">
        <f t="shared" si="6"/>
        <v>5300</v>
      </c>
    </row>
    <row r="98" spans="1:10" ht="22.5" customHeight="1">
      <c r="A98" s="59"/>
      <c r="B98" s="82"/>
      <c r="C98" s="82"/>
      <c r="D98" s="17" t="s">
        <v>6</v>
      </c>
      <c r="E98" s="1"/>
      <c r="F98" s="1"/>
      <c r="G98" s="1"/>
      <c r="H98" s="8"/>
      <c r="I98" s="8">
        <v>300</v>
      </c>
      <c r="J98" s="12">
        <f t="shared" si="6"/>
        <v>300</v>
      </c>
    </row>
    <row r="99" spans="1:10" ht="19.5" customHeight="1">
      <c r="A99" s="6" t="s">
        <v>129</v>
      </c>
      <c r="B99" s="57" t="s">
        <v>30</v>
      </c>
      <c r="C99" s="58"/>
      <c r="D99" s="58"/>
      <c r="E99" s="58"/>
      <c r="F99" s="58"/>
      <c r="G99" s="58"/>
      <c r="H99" s="58"/>
      <c r="I99" s="58"/>
      <c r="J99" s="58"/>
    </row>
    <row r="100" spans="1:10" ht="19.5" customHeight="1">
      <c r="A100" s="60"/>
      <c r="B100" s="82" t="s">
        <v>59</v>
      </c>
      <c r="C100" s="82" t="s">
        <v>192</v>
      </c>
      <c r="D100" s="4" t="s">
        <v>3</v>
      </c>
      <c r="E100" s="2"/>
      <c r="F100" s="2"/>
      <c r="G100" s="2"/>
      <c r="H100" s="7">
        <v>8000</v>
      </c>
      <c r="I100" s="2"/>
      <c r="J100" s="7">
        <f>E100+F100+G100+H100+I100</f>
        <v>8000</v>
      </c>
    </row>
    <row r="101" spans="1:10" ht="19.5" customHeight="1">
      <c r="A101" s="60"/>
      <c r="B101" s="82"/>
      <c r="C101" s="82"/>
      <c r="D101" s="4" t="s">
        <v>4</v>
      </c>
      <c r="E101" s="2"/>
      <c r="F101" s="2"/>
      <c r="G101" s="2"/>
      <c r="H101" s="2"/>
      <c r="I101" s="2"/>
      <c r="J101" s="7"/>
    </row>
    <row r="102" spans="1:10" ht="19.5" customHeight="1">
      <c r="A102" s="60"/>
      <c r="B102" s="82"/>
      <c r="C102" s="82"/>
      <c r="D102" s="4" t="s">
        <v>5</v>
      </c>
      <c r="E102" s="2"/>
      <c r="F102" s="2"/>
      <c r="G102" s="2"/>
      <c r="H102" s="7">
        <v>7600</v>
      </c>
      <c r="I102" s="2"/>
      <c r="J102" s="7">
        <f aca="true" t="shared" si="7" ref="J102:J107">E102+F102+G102+H102+I102</f>
        <v>7600</v>
      </c>
    </row>
    <row r="103" spans="1:10" ht="19.5" customHeight="1">
      <c r="A103" s="60"/>
      <c r="B103" s="82"/>
      <c r="C103" s="82"/>
      <c r="D103" s="4" t="s">
        <v>6</v>
      </c>
      <c r="E103" s="2"/>
      <c r="F103" s="2"/>
      <c r="G103" s="2"/>
      <c r="H103" s="7">
        <v>400</v>
      </c>
      <c r="I103" s="2"/>
      <c r="J103" s="7">
        <f t="shared" si="7"/>
        <v>400</v>
      </c>
    </row>
    <row r="104" spans="1:10" ht="19.5" customHeight="1">
      <c r="A104" s="60"/>
      <c r="B104" s="82" t="s">
        <v>287</v>
      </c>
      <c r="C104" s="82" t="s">
        <v>192</v>
      </c>
      <c r="D104" s="4" t="s">
        <v>3</v>
      </c>
      <c r="E104" s="2"/>
      <c r="F104" s="2"/>
      <c r="G104" s="2"/>
      <c r="H104" s="2"/>
      <c r="I104" s="7">
        <v>4200</v>
      </c>
      <c r="J104" s="7">
        <f t="shared" si="7"/>
        <v>4200</v>
      </c>
    </row>
    <row r="105" spans="1:10" ht="19.5" customHeight="1">
      <c r="A105" s="60"/>
      <c r="B105" s="82"/>
      <c r="C105" s="82"/>
      <c r="D105" s="4" t="s">
        <v>4</v>
      </c>
      <c r="E105" s="2"/>
      <c r="F105" s="2"/>
      <c r="G105" s="2"/>
      <c r="H105" s="2"/>
      <c r="I105" s="7"/>
      <c r="J105" s="7"/>
    </row>
    <row r="106" spans="1:10" ht="19.5" customHeight="1">
      <c r="A106" s="60"/>
      <c r="B106" s="82"/>
      <c r="C106" s="82"/>
      <c r="D106" s="4" t="s">
        <v>5</v>
      </c>
      <c r="E106" s="2"/>
      <c r="F106" s="2"/>
      <c r="G106" s="2"/>
      <c r="H106" s="2"/>
      <c r="I106" s="7">
        <v>3900</v>
      </c>
      <c r="J106" s="7">
        <f t="shared" si="7"/>
        <v>3900</v>
      </c>
    </row>
    <row r="107" spans="1:10" ht="19.5" customHeight="1">
      <c r="A107" s="60"/>
      <c r="B107" s="82"/>
      <c r="C107" s="82"/>
      <c r="D107" s="4" t="s">
        <v>6</v>
      </c>
      <c r="E107" s="2"/>
      <c r="F107" s="2"/>
      <c r="G107" s="2"/>
      <c r="H107" s="2"/>
      <c r="I107" s="7">
        <v>300</v>
      </c>
      <c r="J107" s="7">
        <f t="shared" si="7"/>
        <v>300</v>
      </c>
    </row>
    <row r="108" spans="1:10" ht="19.5" customHeight="1">
      <c r="A108" s="60"/>
      <c r="B108" s="82" t="s">
        <v>60</v>
      </c>
      <c r="C108" s="82" t="s">
        <v>244</v>
      </c>
      <c r="D108" s="4" t="s">
        <v>3</v>
      </c>
      <c r="E108" s="2">
        <v>3595.8</v>
      </c>
      <c r="F108" s="2"/>
      <c r="G108" s="2"/>
      <c r="H108" s="2"/>
      <c r="I108" s="2"/>
      <c r="J108" s="2">
        <f>E108+F108+G108+H108+I108</f>
        <v>3595.8</v>
      </c>
    </row>
    <row r="109" spans="1:10" ht="19.5" customHeight="1">
      <c r="A109" s="60"/>
      <c r="B109" s="82"/>
      <c r="C109" s="82"/>
      <c r="D109" s="4" t="s">
        <v>4</v>
      </c>
      <c r="E109" s="2"/>
      <c r="F109" s="2"/>
      <c r="G109" s="2"/>
      <c r="H109" s="2"/>
      <c r="I109" s="2"/>
      <c r="J109" s="7"/>
    </row>
    <row r="110" spans="1:10" ht="19.5" customHeight="1">
      <c r="A110" s="60"/>
      <c r="B110" s="82"/>
      <c r="C110" s="82"/>
      <c r="D110" s="4" t="s">
        <v>5</v>
      </c>
      <c r="E110" s="7">
        <v>3410</v>
      </c>
      <c r="F110" s="2"/>
      <c r="G110" s="2"/>
      <c r="H110" s="2"/>
      <c r="I110" s="2"/>
      <c r="J110" s="7">
        <f>E110+F110+G110+H110+I110</f>
        <v>3410</v>
      </c>
    </row>
    <row r="111" spans="1:10" ht="22.5" customHeight="1">
      <c r="A111" s="60"/>
      <c r="B111" s="82"/>
      <c r="C111" s="82"/>
      <c r="D111" s="4" t="s">
        <v>6</v>
      </c>
      <c r="E111" s="2">
        <f>E108-E110</f>
        <v>185.80000000000018</v>
      </c>
      <c r="F111" s="2"/>
      <c r="G111" s="2"/>
      <c r="H111" s="2"/>
      <c r="I111" s="2"/>
      <c r="J111" s="2">
        <f>E111+F111+G111+H111+I111</f>
        <v>185.80000000000018</v>
      </c>
    </row>
    <row r="112" spans="1:10" ht="19.5" customHeight="1">
      <c r="A112" s="6" t="s">
        <v>130</v>
      </c>
      <c r="B112" s="57" t="s">
        <v>33</v>
      </c>
      <c r="C112" s="58"/>
      <c r="D112" s="58"/>
      <c r="E112" s="58"/>
      <c r="F112" s="58"/>
      <c r="G112" s="58"/>
      <c r="H112" s="58"/>
      <c r="I112" s="58"/>
      <c r="J112" s="58"/>
    </row>
    <row r="113" spans="1:10" ht="21" customHeight="1">
      <c r="A113" s="86"/>
      <c r="B113" s="82" t="s">
        <v>61</v>
      </c>
      <c r="C113" s="82" t="s">
        <v>193</v>
      </c>
      <c r="D113" s="4" t="s">
        <v>3</v>
      </c>
      <c r="E113" s="2"/>
      <c r="F113" s="2"/>
      <c r="G113" s="2"/>
      <c r="H113" s="2"/>
      <c r="I113" s="7">
        <v>2500</v>
      </c>
      <c r="J113" s="7">
        <f>E113+F113+G113+H113+I113</f>
        <v>2500</v>
      </c>
    </row>
    <row r="114" spans="1:10" ht="21" customHeight="1">
      <c r="A114" s="86"/>
      <c r="B114" s="82"/>
      <c r="C114" s="82"/>
      <c r="D114" s="4" t="s">
        <v>4</v>
      </c>
      <c r="E114" s="2"/>
      <c r="F114" s="2"/>
      <c r="G114" s="2"/>
      <c r="H114" s="2"/>
      <c r="I114" s="7"/>
      <c r="J114" s="7"/>
    </row>
    <row r="115" spans="1:10" ht="21" customHeight="1">
      <c r="A115" s="86"/>
      <c r="B115" s="82"/>
      <c r="C115" s="82"/>
      <c r="D115" s="4" t="s">
        <v>5</v>
      </c>
      <c r="E115" s="2"/>
      <c r="F115" s="2"/>
      <c r="G115" s="2"/>
      <c r="H115" s="2"/>
      <c r="I115" s="7">
        <v>2370</v>
      </c>
      <c r="J115" s="7">
        <f aca="true" t="shared" si="8" ref="J115:J132">E115+F115+G115+H115+I115</f>
        <v>2370</v>
      </c>
    </row>
    <row r="116" spans="1:10" ht="21" customHeight="1">
      <c r="A116" s="86"/>
      <c r="B116" s="82"/>
      <c r="C116" s="82"/>
      <c r="D116" s="4" t="s">
        <v>6</v>
      </c>
      <c r="E116" s="2"/>
      <c r="F116" s="2"/>
      <c r="G116" s="2"/>
      <c r="H116" s="2"/>
      <c r="I116" s="7">
        <v>130</v>
      </c>
      <c r="J116" s="7">
        <f t="shared" si="8"/>
        <v>130</v>
      </c>
    </row>
    <row r="117" spans="1:10" ht="21" customHeight="1">
      <c r="A117" s="86"/>
      <c r="B117" s="82" t="s">
        <v>62</v>
      </c>
      <c r="C117" s="82" t="s">
        <v>194</v>
      </c>
      <c r="D117" s="4" t="s">
        <v>3</v>
      </c>
      <c r="E117" s="2"/>
      <c r="F117" s="2"/>
      <c r="G117" s="2"/>
      <c r="H117" s="2"/>
      <c r="I117" s="7">
        <v>2500</v>
      </c>
      <c r="J117" s="7">
        <f t="shared" si="8"/>
        <v>2500</v>
      </c>
    </row>
    <row r="118" spans="1:10" ht="21" customHeight="1">
      <c r="A118" s="86"/>
      <c r="B118" s="82"/>
      <c r="C118" s="82"/>
      <c r="D118" s="4" t="s">
        <v>4</v>
      </c>
      <c r="E118" s="2"/>
      <c r="F118" s="2"/>
      <c r="G118" s="2"/>
      <c r="H118" s="2"/>
      <c r="I118" s="7"/>
      <c r="J118" s="7"/>
    </row>
    <row r="119" spans="1:10" ht="21" customHeight="1">
      <c r="A119" s="86"/>
      <c r="B119" s="82"/>
      <c r="C119" s="82"/>
      <c r="D119" s="4" t="s">
        <v>5</v>
      </c>
      <c r="E119" s="2"/>
      <c r="F119" s="2"/>
      <c r="G119" s="2"/>
      <c r="H119" s="2"/>
      <c r="I119" s="7">
        <v>2370</v>
      </c>
      <c r="J119" s="7">
        <f t="shared" si="8"/>
        <v>2370</v>
      </c>
    </row>
    <row r="120" spans="1:10" ht="21" customHeight="1">
      <c r="A120" s="86"/>
      <c r="B120" s="82"/>
      <c r="C120" s="82"/>
      <c r="D120" s="4" t="s">
        <v>6</v>
      </c>
      <c r="E120" s="2"/>
      <c r="F120" s="2"/>
      <c r="G120" s="2"/>
      <c r="H120" s="2"/>
      <c r="I120" s="7">
        <v>130</v>
      </c>
      <c r="J120" s="7">
        <f t="shared" si="8"/>
        <v>130</v>
      </c>
    </row>
    <row r="121" spans="1:10" ht="21" customHeight="1">
      <c r="A121" s="86"/>
      <c r="B121" s="82" t="s">
        <v>63</v>
      </c>
      <c r="C121" s="82" t="s">
        <v>195</v>
      </c>
      <c r="D121" s="4" t="s">
        <v>3</v>
      </c>
      <c r="E121" s="2"/>
      <c r="F121" s="2"/>
      <c r="G121" s="2"/>
      <c r="H121" s="2"/>
      <c r="I121" s="7">
        <v>2500</v>
      </c>
      <c r="J121" s="7">
        <f t="shared" si="8"/>
        <v>2500</v>
      </c>
    </row>
    <row r="122" spans="1:10" ht="21" customHeight="1">
      <c r="A122" s="86"/>
      <c r="B122" s="82"/>
      <c r="C122" s="82"/>
      <c r="D122" s="4" t="s">
        <v>4</v>
      </c>
      <c r="E122" s="2"/>
      <c r="F122" s="2"/>
      <c r="G122" s="2"/>
      <c r="H122" s="2"/>
      <c r="I122" s="7"/>
      <c r="J122" s="7"/>
    </row>
    <row r="123" spans="1:10" ht="21" customHeight="1">
      <c r="A123" s="86"/>
      <c r="B123" s="82"/>
      <c r="C123" s="82"/>
      <c r="D123" s="4" t="s">
        <v>5</v>
      </c>
      <c r="E123" s="2"/>
      <c r="F123" s="2"/>
      <c r="G123" s="2"/>
      <c r="H123" s="2"/>
      <c r="I123" s="7">
        <v>2370</v>
      </c>
      <c r="J123" s="7">
        <f t="shared" si="8"/>
        <v>2370</v>
      </c>
    </row>
    <row r="124" spans="1:10" ht="21" customHeight="1">
      <c r="A124" s="86"/>
      <c r="B124" s="82"/>
      <c r="C124" s="82"/>
      <c r="D124" s="4" t="s">
        <v>6</v>
      </c>
      <c r="E124" s="2"/>
      <c r="F124" s="2"/>
      <c r="G124" s="2"/>
      <c r="H124" s="2"/>
      <c r="I124" s="7">
        <v>130</v>
      </c>
      <c r="J124" s="7">
        <f t="shared" si="8"/>
        <v>130</v>
      </c>
    </row>
    <row r="125" spans="1:10" ht="21" customHeight="1">
      <c r="A125" s="86"/>
      <c r="B125" s="82" t="s">
        <v>64</v>
      </c>
      <c r="C125" s="82" t="s">
        <v>196</v>
      </c>
      <c r="D125" s="4" t="s">
        <v>3</v>
      </c>
      <c r="E125" s="2"/>
      <c r="F125" s="2"/>
      <c r="G125" s="2"/>
      <c r="H125" s="7"/>
      <c r="I125" s="7">
        <v>2500</v>
      </c>
      <c r="J125" s="7">
        <f t="shared" si="8"/>
        <v>2500</v>
      </c>
    </row>
    <row r="126" spans="1:10" ht="21" customHeight="1">
      <c r="A126" s="86"/>
      <c r="B126" s="82"/>
      <c r="C126" s="82"/>
      <c r="D126" s="4" t="s">
        <v>4</v>
      </c>
      <c r="E126" s="2"/>
      <c r="F126" s="2"/>
      <c r="G126" s="2"/>
      <c r="H126" s="7"/>
      <c r="I126" s="7"/>
      <c r="J126" s="7"/>
    </row>
    <row r="127" spans="1:10" ht="21" customHeight="1">
      <c r="A127" s="86"/>
      <c r="B127" s="82"/>
      <c r="C127" s="82"/>
      <c r="D127" s="4" t="s">
        <v>5</v>
      </c>
      <c r="E127" s="2"/>
      <c r="F127" s="2"/>
      <c r="G127" s="2"/>
      <c r="H127" s="7"/>
      <c r="I127" s="7">
        <v>2370</v>
      </c>
      <c r="J127" s="7">
        <f t="shared" si="8"/>
        <v>2370</v>
      </c>
    </row>
    <row r="128" spans="1:10" ht="21" customHeight="1">
      <c r="A128" s="86"/>
      <c r="B128" s="82"/>
      <c r="C128" s="82"/>
      <c r="D128" s="4" t="s">
        <v>6</v>
      </c>
      <c r="E128" s="2"/>
      <c r="F128" s="2"/>
      <c r="G128" s="2"/>
      <c r="H128" s="7"/>
      <c r="I128" s="7">
        <v>130</v>
      </c>
      <c r="J128" s="7">
        <f t="shared" si="8"/>
        <v>130</v>
      </c>
    </row>
    <row r="129" spans="1:10" ht="21" customHeight="1">
      <c r="A129" s="86"/>
      <c r="B129" s="82" t="s">
        <v>65</v>
      </c>
      <c r="C129" s="82" t="s">
        <v>197</v>
      </c>
      <c r="D129" s="4" t="s">
        <v>3</v>
      </c>
      <c r="E129" s="2"/>
      <c r="F129" s="2"/>
      <c r="G129" s="2"/>
      <c r="H129" s="7">
        <v>1300</v>
      </c>
      <c r="I129" s="7">
        <v>4430</v>
      </c>
      <c r="J129" s="7">
        <f t="shared" si="8"/>
        <v>5730</v>
      </c>
    </row>
    <row r="130" spans="1:10" ht="21" customHeight="1">
      <c r="A130" s="86"/>
      <c r="B130" s="82"/>
      <c r="C130" s="82"/>
      <c r="D130" s="4" t="s">
        <v>4</v>
      </c>
      <c r="E130" s="2"/>
      <c r="F130" s="2"/>
      <c r="G130" s="2"/>
      <c r="H130" s="7"/>
      <c r="I130" s="7"/>
      <c r="J130" s="7"/>
    </row>
    <row r="131" spans="1:10" ht="21" customHeight="1">
      <c r="A131" s="86"/>
      <c r="B131" s="82"/>
      <c r="C131" s="82"/>
      <c r="D131" s="4" t="s">
        <v>5</v>
      </c>
      <c r="E131" s="2"/>
      <c r="F131" s="2"/>
      <c r="G131" s="2"/>
      <c r="H131" s="7">
        <v>1230</v>
      </c>
      <c r="I131" s="7">
        <v>4200</v>
      </c>
      <c r="J131" s="7">
        <f t="shared" si="8"/>
        <v>5430</v>
      </c>
    </row>
    <row r="132" spans="1:10" ht="21" customHeight="1">
      <c r="A132" s="86"/>
      <c r="B132" s="82"/>
      <c r="C132" s="82"/>
      <c r="D132" s="4" t="s">
        <v>6</v>
      </c>
      <c r="E132" s="2"/>
      <c r="F132" s="2"/>
      <c r="G132" s="2"/>
      <c r="H132" s="7">
        <f>H129-H131</f>
        <v>70</v>
      </c>
      <c r="I132" s="7">
        <f>I129-I131</f>
        <v>230</v>
      </c>
      <c r="J132" s="7">
        <f t="shared" si="8"/>
        <v>300</v>
      </c>
    </row>
    <row r="133" spans="1:11" s="48" customFormat="1" ht="19.5" customHeight="1">
      <c r="A133" s="59"/>
      <c r="B133" s="88" t="s">
        <v>266</v>
      </c>
      <c r="C133" s="61" t="s">
        <v>288</v>
      </c>
      <c r="D133" s="4" t="s">
        <v>3</v>
      </c>
      <c r="E133" s="2"/>
      <c r="F133" s="7">
        <v>10100</v>
      </c>
      <c r="G133" s="2"/>
      <c r="H133" s="7"/>
      <c r="I133" s="7"/>
      <c r="J133" s="7">
        <f>E133+F133+G133+H133+I133</f>
        <v>10100</v>
      </c>
      <c r="K133" s="53"/>
    </row>
    <row r="134" spans="1:11" s="48" customFormat="1" ht="19.5" customHeight="1">
      <c r="A134" s="59"/>
      <c r="B134" s="89"/>
      <c r="C134" s="62"/>
      <c r="D134" s="4" t="s">
        <v>4</v>
      </c>
      <c r="E134" s="2"/>
      <c r="F134" s="7"/>
      <c r="G134" s="2"/>
      <c r="H134" s="7"/>
      <c r="I134" s="7"/>
      <c r="J134" s="7"/>
      <c r="K134" s="53"/>
    </row>
    <row r="135" spans="1:11" s="48" customFormat="1" ht="19.5" customHeight="1">
      <c r="A135" s="59"/>
      <c r="B135" s="89"/>
      <c r="C135" s="62"/>
      <c r="D135" s="4" t="s">
        <v>5</v>
      </c>
      <c r="E135" s="2"/>
      <c r="F135" s="7">
        <v>10000</v>
      </c>
      <c r="G135" s="2"/>
      <c r="H135" s="7"/>
      <c r="I135" s="7"/>
      <c r="J135" s="7">
        <f>E135+F135+G135+H135+I135</f>
        <v>10000</v>
      </c>
      <c r="K135" s="53"/>
    </row>
    <row r="136" spans="1:11" s="48" customFormat="1" ht="19.5" customHeight="1">
      <c r="A136" s="59"/>
      <c r="B136" s="90"/>
      <c r="C136" s="63"/>
      <c r="D136" s="4" t="s">
        <v>6</v>
      </c>
      <c r="E136" s="2"/>
      <c r="F136" s="7">
        <v>100</v>
      </c>
      <c r="G136" s="2"/>
      <c r="H136" s="7"/>
      <c r="I136" s="7"/>
      <c r="J136" s="7">
        <f>E136+F136+G136+H136+I136</f>
        <v>100</v>
      </c>
      <c r="K136" s="53"/>
    </row>
    <row r="137" spans="1:10" ht="19.5" customHeight="1">
      <c r="A137" s="6" t="s">
        <v>131</v>
      </c>
      <c r="B137" s="57" t="s">
        <v>158</v>
      </c>
      <c r="C137" s="58"/>
      <c r="D137" s="58"/>
      <c r="E137" s="58"/>
      <c r="F137" s="58"/>
      <c r="G137" s="58"/>
      <c r="H137" s="58"/>
      <c r="I137" s="58"/>
      <c r="J137" s="58"/>
    </row>
    <row r="138" spans="1:10" ht="21" customHeight="1">
      <c r="A138" s="59"/>
      <c r="B138" s="82" t="s">
        <v>66</v>
      </c>
      <c r="C138" s="82" t="s">
        <v>289</v>
      </c>
      <c r="D138" s="4" t="s">
        <v>3</v>
      </c>
      <c r="E138" s="2"/>
      <c r="F138" s="7"/>
      <c r="G138" s="2"/>
      <c r="H138" s="2"/>
      <c r="I138" s="7">
        <v>5000</v>
      </c>
      <c r="J138" s="7">
        <f>E138+F138+G138+H138+I138</f>
        <v>5000</v>
      </c>
    </row>
    <row r="139" spans="1:10" ht="21" customHeight="1">
      <c r="A139" s="59"/>
      <c r="B139" s="82"/>
      <c r="C139" s="82"/>
      <c r="D139" s="4" t="s">
        <v>4</v>
      </c>
      <c r="E139" s="2"/>
      <c r="F139" s="7"/>
      <c r="G139" s="2"/>
      <c r="H139" s="2"/>
      <c r="I139" s="7"/>
      <c r="J139" s="7"/>
    </row>
    <row r="140" spans="1:10" ht="21" customHeight="1">
      <c r="A140" s="59"/>
      <c r="B140" s="82"/>
      <c r="C140" s="82"/>
      <c r="D140" s="4" t="s">
        <v>5</v>
      </c>
      <c r="E140" s="2"/>
      <c r="F140" s="7"/>
      <c r="G140" s="2"/>
      <c r="H140" s="2"/>
      <c r="I140" s="7">
        <v>4750</v>
      </c>
      <c r="J140" s="7">
        <f aca="true" t="shared" si="9" ref="J140:J177">E140+F140+G140+H140+I140</f>
        <v>4750</v>
      </c>
    </row>
    <row r="141" spans="1:10" ht="21" customHeight="1">
      <c r="A141" s="59"/>
      <c r="B141" s="82"/>
      <c r="C141" s="82"/>
      <c r="D141" s="4" t="s">
        <v>6</v>
      </c>
      <c r="E141" s="2"/>
      <c r="F141" s="7"/>
      <c r="G141" s="2"/>
      <c r="H141" s="2"/>
      <c r="I141" s="7">
        <v>250</v>
      </c>
      <c r="J141" s="7">
        <f t="shared" si="9"/>
        <v>250</v>
      </c>
    </row>
    <row r="142" spans="1:10" ht="21" customHeight="1">
      <c r="A142" s="59"/>
      <c r="B142" s="82" t="s">
        <v>67</v>
      </c>
      <c r="C142" s="82" t="s">
        <v>198</v>
      </c>
      <c r="D142" s="4" t="s">
        <v>3</v>
      </c>
      <c r="E142" s="2"/>
      <c r="F142" s="2"/>
      <c r="G142" s="2"/>
      <c r="H142" s="7">
        <v>15000</v>
      </c>
      <c r="I142" s="2"/>
      <c r="J142" s="7">
        <f t="shared" si="9"/>
        <v>15000</v>
      </c>
    </row>
    <row r="143" spans="1:10" ht="21" customHeight="1">
      <c r="A143" s="59"/>
      <c r="B143" s="82"/>
      <c r="C143" s="82"/>
      <c r="D143" s="4" t="s">
        <v>4</v>
      </c>
      <c r="E143" s="2"/>
      <c r="F143" s="2"/>
      <c r="G143" s="2"/>
      <c r="H143" s="7"/>
      <c r="I143" s="2"/>
      <c r="J143" s="7"/>
    </row>
    <row r="144" spans="1:10" ht="21" customHeight="1">
      <c r="A144" s="59"/>
      <c r="B144" s="82"/>
      <c r="C144" s="82"/>
      <c r="D144" s="4" t="s">
        <v>5</v>
      </c>
      <c r="E144" s="2"/>
      <c r="F144" s="2"/>
      <c r="G144" s="2"/>
      <c r="H144" s="7">
        <v>14250</v>
      </c>
      <c r="I144" s="2"/>
      <c r="J144" s="7">
        <f t="shared" si="9"/>
        <v>14250</v>
      </c>
    </row>
    <row r="145" spans="1:10" ht="21" customHeight="1">
      <c r="A145" s="59"/>
      <c r="B145" s="82"/>
      <c r="C145" s="82"/>
      <c r="D145" s="4" t="s">
        <v>6</v>
      </c>
      <c r="E145" s="2"/>
      <c r="F145" s="2"/>
      <c r="G145" s="2"/>
      <c r="H145" s="7">
        <v>750</v>
      </c>
      <c r="I145" s="2"/>
      <c r="J145" s="7">
        <f t="shared" si="9"/>
        <v>750</v>
      </c>
    </row>
    <row r="146" spans="1:10" ht="21" customHeight="1">
      <c r="A146" s="59"/>
      <c r="B146" s="82" t="s">
        <v>45</v>
      </c>
      <c r="C146" s="82" t="s">
        <v>290</v>
      </c>
      <c r="D146" s="4" t="s">
        <v>3</v>
      </c>
      <c r="E146" s="2"/>
      <c r="F146" s="2"/>
      <c r="G146" s="7"/>
      <c r="H146" s="2"/>
      <c r="I146" s="7">
        <v>9900</v>
      </c>
      <c r="J146" s="7">
        <f t="shared" si="9"/>
        <v>9900</v>
      </c>
    </row>
    <row r="147" spans="1:10" ht="21" customHeight="1">
      <c r="A147" s="59"/>
      <c r="B147" s="82"/>
      <c r="C147" s="82"/>
      <c r="D147" s="4" t="s">
        <v>4</v>
      </c>
      <c r="E147" s="2"/>
      <c r="F147" s="2"/>
      <c r="G147" s="7"/>
      <c r="H147" s="2"/>
      <c r="I147" s="7"/>
      <c r="J147" s="7"/>
    </row>
    <row r="148" spans="1:10" ht="21" customHeight="1">
      <c r="A148" s="59"/>
      <c r="B148" s="82"/>
      <c r="C148" s="82"/>
      <c r="D148" s="4" t="s">
        <v>5</v>
      </c>
      <c r="E148" s="2"/>
      <c r="F148" s="2"/>
      <c r="G148" s="7"/>
      <c r="H148" s="2"/>
      <c r="I148" s="7">
        <v>9400</v>
      </c>
      <c r="J148" s="7">
        <f t="shared" si="9"/>
        <v>9400</v>
      </c>
    </row>
    <row r="149" spans="1:10" ht="21" customHeight="1">
      <c r="A149" s="59"/>
      <c r="B149" s="82"/>
      <c r="C149" s="82"/>
      <c r="D149" s="4" t="s">
        <v>6</v>
      </c>
      <c r="E149" s="2"/>
      <c r="F149" s="2"/>
      <c r="G149" s="7"/>
      <c r="H149" s="2"/>
      <c r="I149" s="7">
        <v>500</v>
      </c>
      <c r="J149" s="7">
        <f t="shared" si="9"/>
        <v>500</v>
      </c>
    </row>
    <row r="150" spans="1:10" ht="21" customHeight="1">
      <c r="A150" s="59"/>
      <c r="B150" s="82" t="s">
        <v>245</v>
      </c>
      <c r="C150" s="82" t="s">
        <v>290</v>
      </c>
      <c r="D150" s="15" t="s">
        <v>3</v>
      </c>
      <c r="E150" s="2">
        <v>10836.1</v>
      </c>
      <c r="F150" s="2"/>
      <c r="G150" s="2"/>
      <c r="H150" s="2"/>
      <c r="I150" s="2"/>
      <c r="J150" s="2">
        <f t="shared" si="9"/>
        <v>10836.1</v>
      </c>
    </row>
    <row r="151" spans="1:10" ht="21" customHeight="1">
      <c r="A151" s="59"/>
      <c r="B151" s="82"/>
      <c r="C151" s="82"/>
      <c r="D151" s="15" t="s">
        <v>4</v>
      </c>
      <c r="E151" s="2"/>
      <c r="F151" s="2"/>
      <c r="G151" s="2"/>
      <c r="H151" s="2"/>
      <c r="I151" s="2"/>
      <c r="J151" s="7"/>
    </row>
    <row r="152" spans="1:10" ht="21" customHeight="1">
      <c r="A152" s="59"/>
      <c r="B152" s="82"/>
      <c r="C152" s="82"/>
      <c r="D152" s="15" t="s">
        <v>5</v>
      </c>
      <c r="E152" s="7">
        <v>10290</v>
      </c>
      <c r="F152" s="2"/>
      <c r="G152" s="2"/>
      <c r="H152" s="2"/>
      <c r="I152" s="2"/>
      <c r="J152" s="7">
        <f t="shared" si="9"/>
        <v>10290</v>
      </c>
    </row>
    <row r="153" spans="1:10" ht="21" customHeight="1">
      <c r="A153" s="59"/>
      <c r="B153" s="82"/>
      <c r="C153" s="82"/>
      <c r="D153" s="15" t="s">
        <v>6</v>
      </c>
      <c r="E153" s="2">
        <v>546.1</v>
      </c>
      <c r="F153" s="2"/>
      <c r="G153" s="2"/>
      <c r="H153" s="2"/>
      <c r="I153" s="2"/>
      <c r="J153" s="2">
        <f t="shared" si="9"/>
        <v>546.1</v>
      </c>
    </row>
    <row r="154" spans="1:10" ht="21" customHeight="1">
      <c r="A154" s="59"/>
      <c r="B154" s="82" t="s">
        <v>261</v>
      </c>
      <c r="C154" s="82" t="s">
        <v>290</v>
      </c>
      <c r="D154" s="15" t="s">
        <v>3</v>
      </c>
      <c r="E154" s="2"/>
      <c r="F154" s="2"/>
      <c r="G154" s="2"/>
      <c r="H154" s="7"/>
      <c r="I154" s="7">
        <v>7000</v>
      </c>
      <c r="J154" s="7">
        <f t="shared" si="9"/>
        <v>7000</v>
      </c>
    </row>
    <row r="155" spans="1:10" ht="21" customHeight="1">
      <c r="A155" s="59"/>
      <c r="B155" s="82"/>
      <c r="C155" s="82"/>
      <c r="D155" s="15" t="s">
        <v>4</v>
      </c>
      <c r="E155" s="2"/>
      <c r="F155" s="2"/>
      <c r="G155" s="2"/>
      <c r="H155" s="7"/>
      <c r="I155" s="7"/>
      <c r="J155" s="7"/>
    </row>
    <row r="156" spans="1:10" ht="21" customHeight="1">
      <c r="A156" s="59"/>
      <c r="B156" s="82"/>
      <c r="C156" s="82"/>
      <c r="D156" s="15" t="s">
        <v>5</v>
      </c>
      <c r="E156" s="2"/>
      <c r="F156" s="2"/>
      <c r="G156" s="2"/>
      <c r="H156" s="7"/>
      <c r="I156" s="7">
        <v>6650</v>
      </c>
      <c r="J156" s="7">
        <f t="shared" si="9"/>
        <v>6650</v>
      </c>
    </row>
    <row r="157" spans="1:10" ht="21" customHeight="1">
      <c r="A157" s="59"/>
      <c r="B157" s="82"/>
      <c r="C157" s="82"/>
      <c r="D157" s="15" t="s">
        <v>6</v>
      </c>
      <c r="E157" s="2"/>
      <c r="F157" s="2"/>
      <c r="G157" s="2"/>
      <c r="H157" s="7"/>
      <c r="I157" s="7">
        <v>350</v>
      </c>
      <c r="J157" s="7">
        <f t="shared" si="9"/>
        <v>350</v>
      </c>
    </row>
    <row r="158" spans="1:10" ht="21" customHeight="1">
      <c r="A158" s="59"/>
      <c r="B158" s="82" t="s">
        <v>339</v>
      </c>
      <c r="C158" s="82" t="s">
        <v>290</v>
      </c>
      <c r="D158" s="15" t="s">
        <v>3</v>
      </c>
      <c r="E158" s="2"/>
      <c r="F158" s="2"/>
      <c r="G158" s="2"/>
      <c r="H158" s="2"/>
      <c r="I158" s="7">
        <v>7000</v>
      </c>
      <c r="J158" s="7">
        <f t="shared" si="9"/>
        <v>7000</v>
      </c>
    </row>
    <row r="159" spans="1:10" ht="21" customHeight="1">
      <c r="A159" s="59"/>
      <c r="B159" s="82"/>
      <c r="C159" s="82"/>
      <c r="D159" s="15" t="s">
        <v>4</v>
      </c>
      <c r="E159" s="2"/>
      <c r="F159" s="2"/>
      <c r="G159" s="2"/>
      <c r="H159" s="2"/>
      <c r="I159" s="7"/>
      <c r="J159" s="7"/>
    </row>
    <row r="160" spans="1:10" ht="21" customHeight="1">
      <c r="A160" s="59"/>
      <c r="B160" s="82"/>
      <c r="C160" s="82"/>
      <c r="D160" s="15" t="s">
        <v>5</v>
      </c>
      <c r="E160" s="2"/>
      <c r="F160" s="2"/>
      <c r="G160" s="2"/>
      <c r="H160" s="2"/>
      <c r="I160" s="7">
        <v>6650</v>
      </c>
      <c r="J160" s="7">
        <f t="shared" si="9"/>
        <v>6650</v>
      </c>
    </row>
    <row r="161" spans="1:10" ht="21" customHeight="1">
      <c r="A161" s="59"/>
      <c r="B161" s="82"/>
      <c r="C161" s="82"/>
      <c r="D161" s="15" t="s">
        <v>6</v>
      </c>
      <c r="E161" s="2"/>
      <c r="F161" s="2"/>
      <c r="G161" s="2"/>
      <c r="H161" s="2"/>
      <c r="I161" s="7">
        <v>350</v>
      </c>
      <c r="J161" s="7">
        <f t="shared" si="9"/>
        <v>350</v>
      </c>
    </row>
    <row r="162" spans="1:10" ht="21" customHeight="1">
      <c r="A162" s="59"/>
      <c r="B162" s="82" t="s">
        <v>248</v>
      </c>
      <c r="C162" s="82" t="s">
        <v>290</v>
      </c>
      <c r="D162" s="15" t="s">
        <v>3</v>
      </c>
      <c r="E162" s="2"/>
      <c r="F162" s="2"/>
      <c r="G162" s="2"/>
      <c r="H162" s="2"/>
      <c r="I162" s="7">
        <v>15000</v>
      </c>
      <c r="J162" s="7">
        <f t="shared" si="9"/>
        <v>15000</v>
      </c>
    </row>
    <row r="163" spans="1:10" ht="21" customHeight="1">
      <c r="A163" s="59"/>
      <c r="B163" s="82"/>
      <c r="C163" s="82"/>
      <c r="D163" s="15" t="s">
        <v>4</v>
      </c>
      <c r="E163" s="2"/>
      <c r="F163" s="2"/>
      <c r="G163" s="2"/>
      <c r="H163" s="2"/>
      <c r="I163" s="7"/>
      <c r="J163" s="7"/>
    </row>
    <row r="164" spans="1:10" ht="21" customHeight="1">
      <c r="A164" s="59"/>
      <c r="B164" s="82"/>
      <c r="C164" s="82"/>
      <c r="D164" s="15" t="s">
        <v>5</v>
      </c>
      <c r="E164" s="2"/>
      <c r="F164" s="2"/>
      <c r="G164" s="2"/>
      <c r="H164" s="2"/>
      <c r="I164" s="7">
        <v>14250</v>
      </c>
      <c r="J164" s="7">
        <f t="shared" si="9"/>
        <v>14250</v>
      </c>
    </row>
    <row r="165" spans="1:10" ht="21" customHeight="1">
      <c r="A165" s="59"/>
      <c r="B165" s="82"/>
      <c r="C165" s="82"/>
      <c r="D165" s="15" t="s">
        <v>6</v>
      </c>
      <c r="E165" s="2"/>
      <c r="F165" s="2"/>
      <c r="G165" s="2"/>
      <c r="H165" s="2"/>
      <c r="I165" s="7">
        <v>750</v>
      </c>
      <c r="J165" s="7">
        <f t="shared" si="9"/>
        <v>750</v>
      </c>
    </row>
    <row r="166" spans="1:10" ht="21" customHeight="1">
      <c r="A166" s="59"/>
      <c r="B166" s="82" t="s">
        <v>68</v>
      </c>
      <c r="C166" s="82" t="s">
        <v>290</v>
      </c>
      <c r="D166" s="15" t="s">
        <v>3</v>
      </c>
      <c r="E166" s="2"/>
      <c r="F166" s="2"/>
      <c r="G166" s="2"/>
      <c r="H166" s="2"/>
      <c r="I166" s="7">
        <v>7000</v>
      </c>
      <c r="J166" s="7">
        <f t="shared" si="9"/>
        <v>7000</v>
      </c>
    </row>
    <row r="167" spans="1:10" ht="21" customHeight="1">
      <c r="A167" s="59"/>
      <c r="B167" s="82"/>
      <c r="C167" s="82"/>
      <c r="D167" s="15" t="s">
        <v>4</v>
      </c>
      <c r="E167" s="2"/>
      <c r="F167" s="2"/>
      <c r="G167" s="2"/>
      <c r="H167" s="2"/>
      <c r="I167" s="7"/>
      <c r="J167" s="7"/>
    </row>
    <row r="168" spans="1:10" ht="21" customHeight="1">
      <c r="A168" s="59"/>
      <c r="B168" s="82"/>
      <c r="C168" s="82"/>
      <c r="D168" s="15" t="s">
        <v>5</v>
      </c>
      <c r="E168" s="2"/>
      <c r="F168" s="2"/>
      <c r="G168" s="2"/>
      <c r="H168" s="2"/>
      <c r="I168" s="7">
        <v>6650</v>
      </c>
      <c r="J168" s="7">
        <f t="shared" si="9"/>
        <v>6650</v>
      </c>
    </row>
    <row r="169" spans="1:10" ht="21" customHeight="1">
      <c r="A169" s="59"/>
      <c r="B169" s="82"/>
      <c r="C169" s="82"/>
      <c r="D169" s="15" t="s">
        <v>6</v>
      </c>
      <c r="E169" s="2"/>
      <c r="F169" s="2"/>
      <c r="G169" s="2"/>
      <c r="H169" s="2"/>
      <c r="I169" s="7">
        <v>350</v>
      </c>
      <c r="J169" s="7">
        <f t="shared" si="9"/>
        <v>350</v>
      </c>
    </row>
    <row r="170" spans="1:10" ht="21" customHeight="1">
      <c r="A170" s="59"/>
      <c r="B170" s="82" t="s">
        <v>69</v>
      </c>
      <c r="C170" s="82" t="s">
        <v>290</v>
      </c>
      <c r="D170" s="15" t="s">
        <v>3</v>
      </c>
      <c r="E170" s="2"/>
      <c r="F170" s="2"/>
      <c r="G170" s="2"/>
      <c r="H170" s="7"/>
      <c r="I170" s="7">
        <v>5000</v>
      </c>
      <c r="J170" s="7">
        <f t="shared" si="9"/>
        <v>5000</v>
      </c>
    </row>
    <row r="171" spans="1:10" ht="21" customHeight="1">
      <c r="A171" s="59"/>
      <c r="B171" s="82"/>
      <c r="C171" s="82"/>
      <c r="D171" s="15" t="s">
        <v>4</v>
      </c>
      <c r="E171" s="2"/>
      <c r="F171" s="2"/>
      <c r="G171" s="2"/>
      <c r="H171" s="7"/>
      <c r="I171" s="7"/>
      <c r="J171" s="7"/>
    </row>
    <row r="172" spans="1:10" ht="21" customHeight="1">
      <c r="A172" s="59"/>
      <c r="B172" s="82"/>
      <c r="C172" s="82"/>
      <c r="D172" s="15" t="s">
        <v>5</v>
      </c>
      <c r="E172" s="2"/>
      <c r="F172" s="2"/>
      <c r="G172" s="2"/>
      <c r="H172" s="7"/>
      <c r="I172" s="7">
        <v>4750</v>
      </c>
      <c r="J172" s="7">
        <f t="shared" si="9"/>
        <v>4750</v>
      </c>
    </row>
    <row r="173" spans="1:10" ht="21" customHeight="1">
      <c r="A173" s="59"/>
      <c r="B173" s="82"/>
      <c r="C173" s="82"/>
      <c r="D173" s="15" t="s">
        <v>6</v>
      </c>
      <c r="E173" s="2"/>
      <c r="F173" s="2"/>
      <c r="G173" s="2"/>
      <c r="H173" s="7"/>
      <c r="I173" s="7">
        <v>250</v>
      </c>
      <c r="J173" s="7">
        <f t="shared" si="9"/>
        <v>250</v>
      </c>
    </row>
    <row r="174" spans="1:10" ht="21" customHeight="1">
      <c r="A174" s="59"/>
      <c r="B174" s="82" t="s">
        <v>70</v>
      </c>
      <c r="C174" s="82" t="s">
        <v>290</v>
      </c>
      <c r="D174" s="15" t="s">
        <v>3</v>
      </c>
      <c r="E174" s="2"/>
      <c r="F174" s="2"/>
      <c r="G174" s="2"/>
      <c r="H174" s="7"/>
      <c r="I174" s="7">
        <v>5000</v>
      </c>
      <c r="J174" s="7">
        <f t="shared" si="9"/>
        <v>5000</v>
      </c>
    </row>
    <row r="175" spans="1:10" ht="21" customHeight="1">
      <c r="A175" s="59"/>
      <c r="B175" s="82"/>
      <c r="C175" s="82"/>
      <c r="D175" s="15" t="s">
        <v>4</v>
      </c>
      <c r="E175" s="2"/>
      <c r="F175" s="2"/>
      <c r="G175" s="2"/>
      <c r="H175" s="7"/>
      <c r="I175" s="7"/>
      <c r="J175" s="7"/>
    </row>
    <row r="176" spans="1:10" ht="21" customHeight="1">
      <c r="A176" s="59"/>
      <c r="B176" s="82"/>
      <c r="C176" s="82"/>
      <c r="D176" s="15" t="s">
        <v>5</v>
      </c>
      <c r="E176" s="2"/>
      <c r="F176" s="2"/>
      <c r="G176" s="2"/>
      <c r="H176" s="7"/>
      <c r="I176" s="7">
        <v>4750</v>
      </c>
      <c r="J176" s="7">
        <f t="shared" si="9"/>
        <v>4750</v>
      </c>
    </row>
    <row r="177" spans="1:10" ht="21" customHeight="1">
      <c r="A177" s="59"/>
      <c r="B177" s="82"/>
      <c r="C177" s="82"/>
      <c r="D177" s="15" t="s">
        <v>6</v>
      </c>
      <c r="E177" s="2"/>
      <c r="F177" s="2"/>
      <c r="G177" s="2"/>
      <c r="H177" s="7"/>
      <c r="I177" s="7">
        <v>250</v>
      </c>
      <c r="J177" s="7">
        <f t="shared" si="9"/>
        <v>250</v>
      </c>
    </row>
    <row r="178" spans="1:10" ht="19.5" customHeight="1">
      <c r="A178" s="6" t="s">
        <v>132</v>
      </c>
      <c r="B178" s="57" t="s">
        <v>38</v>
      </c>
      <c r="C178" s="58"/>
      <c r="D178" s="58"/>
      <c r="E178" s="58"/>
      <c r="F178" s="58"/>
      <c r="G178" s="58"/>
      <c r="H178" s="58"/>
      <c r="I178" s="58"/>
      <c r="J178" s="58"/>
    </row>
    <row r="179" spans="1:10" ht="23.25" customHeight="1">
      <c r="A179" s="86"/>
      <c r="B179" s="82" t="s">
        <v>71</v>
      </c>
      <c r="C179" s="82" t="s">
        <v>199</v>
      </c>
      <c r="D179" s="4" t="s">
        <v>3</v>
      </c>
      <c r="E179" s="2"/>
      <c r="F179" s="2"/>
      <c r="G179" s="7">
        <v>2800</v>
      </c>
      <c r="H179" s="2"/>
      <c r="I179" s="2"/>
      <c r="J179" s="7">
        <f>E179+F179+G179+H179+I179</f>
        <v>2800</v>
      </c>
    </row>
    <row r="180" spans="1:10" ht="19.5" customHeight="1">
      <c r="A180" s="86"/>
      <c r="B180" s="82"/>
      <c r="C180" s="82"/>
      <c r="D180" s="4" t="s">
        <v>4</v>
      </c>
      <c r="E180" s="2"/>
      <c r="F180" s="2"/>
      <c r="G180" s="7"/>
      <c r="H180" s="2"/>
      <c r="I180" s="2"/>
      <c r="J180" s="7"/>
    </row>
    <row r="181" spans="1:10" ht="19.5" customHeight="1">
      <c r="A181" s="86"/>
      <c r="B181" s="82"/>
      <c r="C181" s="82"/>
      <c r="D181" s="4" t="s">
        <v>5</v>
      </c>
      <c r="E181" s="2"/>
      <c r="F181" s="2"/>
      <c r="G181" s="7">
        <f>G179-G182</f>
        <v>2660</v>
      </c>
      <c r="H181" s="2"/>
      <c r="I181" s="2"/>
      <c r="J181" s="7">
        <f aca="true" t="shared" si="10" ref="J181:J235">E181+F181+G181+H181+I181</f>
        <v>2660</v>
      </c>
    </row>
    <row r="182" spans="1:10" ht="19.5" customHeight="1">
      <c r="A182" s="86"/>
      <c r="B182" s="82"/>
      <c r="C182" s="82"/>
      <c r="D182" s="4" t="s">
        <v>6</v>
      </c>
      <c r="E182" s="2"/>
      <c r="F182" s="2"/>
      <c r="G182" s="7">
        <f>G179*0.05</f>
        <v>140</v>
      </c>
      <c r="H182" s="2"/>
      <c r="I182" s="2"/>
      <c r="J182" s="7">
        <f t="shared" si="10"/>
        <v>140</v>
      </c>
    </row>
    <row r="183" spans="1:10" ht="19.5" customHeight="1">
      <c r="A183" s="86"/>
      <c r="B183" s="82" t="s">
        <v>247</v>
      </c>
      <c r="C183" s="82" t="s">
        <v>199</v>
      </c>
      <c r="D183" s="4" t="s">
        <v>3</v>
      </c>
      <c r="E183" s="2"/>
      <c r="F183" s="2"/>
      <c r="G183" s="7"/>
      <c r="H183" s="2"/>
      <c r="I183" s="7">
        <v>2100</v>
      </c>
      <c r="J183" s="7">
        <f t="shared" si="10"/>
        <v>2100</v>
      </c>
    </row>
    <row r="184" spans="1:10" ht="19.5" customHeight="1">
      <c r="A184" s="86"/>
      <c r="B184" s="82"/>
      <c r="C184" s="82"/>
      <c r="D184" s="4" t="s">
        <v>4</v>
      </c>
      <c r="E184" s="2"/>
      <c r="F184" s="2"/>
      <c r="G184" s="7"/>
      <c r="H184" s="2"/>
      <c r="I184" s="7"/>
      <c r="J184" s="7"/>
    </row>
    <row r="185" spans="1:10" ht="19.5" customHeight="1">
      <c r="A185" s="86"/>
      <c r="B185" s="82"/>
      <c r="C185" s="82"/>
      <c r="D185" s="4" t="s">
        <v>5</v>
      </c>
      <c r="E185" s="2"/>
      <c r="F185" s="2"/>
      <c r="G185" s="7"/>
      <c r="H185" s="2"/>
      <c r="I185" s="7">
        <v>1995</v>
      </c>
      <c r="J185" s="7">
        <f t="shared" si="10"/>
        <v>1995</v>
      </c>
    </row>
    <row r="186" spans="1:10" ht="19.5" customHeight="1">
      <c r="A186" s="86"/>
      <c r="B186" s="82"/>
      <c r="C186" s="82"/>
      <c r="D186" s="4" t="s">
        <v>6</v>
      </c>
      <c r="E186" s="2"/>
      <c r="F186" s="2"/>
      <c r="G186" s="7"/>
      <c r="H186" s="2"/>
      <c r="I186" s="7">
        <v>105</v>
      </c>
      <c r="J186" s="7">
        <f t="shared" si="10"/>
        <v>105</v>
      </c>
    </row>
    <row r="187" spans="1:10" ht="19.5" customHeight="1">
      <c r="A187" s="86"/>
      <c r="B187" s="82" t="s">
        <v>72</v>
      </c>
      <c r="C187" s="82" t="s">
        <v>199</v>
      </c>
      <c r="D187" s="4" t="s">
        <v>3</v>
      </c>
      <c r="E187" s="2"/>
      <c r="F187" s="2"/>
      <c r="G187" s="2"/>
      <c r="H187" s="7">
        <v>5300</v>
      </c>
      <c r="I187" s="2"/>
      <c r="J187" s="7">
        <f t="shared" si="10"/>
        <v>5300</v>
      </c>
    </row>
    <row r="188" spans="1:10" ht="19.5" customHeight="1">
      <c r="A188" s="86"/>
      <c r="B188" s="82"/>
      <c r="C188" s="82"/>
      <c r="D188" s="4" t="s">
        <v>4</v>
      </c>
      <c r="E188" s="2"/>
      <c r="F188" s="2"/>
      <c r="G188" s="2"/>
      <c r="H188" s="7"/>
      <c r="I188" s="2"/>
      <c r="J188" s="7"/>
    </row>
    <row r="189" spans="1:10" ht="19.5" customHeight="1">
      <c r="A189" s="86"/>
      <c r="B189" s="82"/>
      <c r="C189" s="82"/>
      <c r="D189" s="4" t="s">
        <v>5</v>
      </c>
      <c r="E189" s="2"/>
      <c r="F189" s="2"/>
      <c r="G189" s="2"/>
      <c r="H189" s="7">
        <v>5035</v>
      </c>
      <c r="I189" s="2"/>
      <c r="J189" s="7">
        <f t="shared" si="10"/>
        <v>5035</v>
      </c>
    </row>
    <row r="190" spans="1:10" ht="19.5" customHeight="1">
      <c r="A190" s="86"/>
      <c r="B190" s="82"/>
      <c r="C190" s="82"/>
      <c r="D190" s="4" t="s">
        <v>6</v>
      </c>
      <c r="E190" s="2"/>
      <c r="F190" s="2"/>
      <c r="G190" s="2"/>
      <c r="H190" s="7">
        <v>265</v>
      </c>
      <c r="I190" s="2"/>
      <c r="J190" s="7">
        <f t="shared" si="10"/>
        <v>265</v>
      </c>
    </row>
    <row r="191" spans="1:10" ht="19.5" customHeight="1">
      <c r="A191" s="86"/>
      <c r="B191" s="82" t="s">
        <v>160</v>
      </c>
      <c r="C191" s="82" t="s">
        <v>199</v>
      </c>
      <c r="D191" s="4" t="s">
        <v>3</v>
      </c>
      <c r="E191" s="2"/>
      <c r="F191" s="2"/>
      <c r="G191" s="7">
        <v>2700</v>
      </c>
      <c r="H191" s="2"/>
      <c r="I191" s="2"/>
      <c r="J191" s="7">
        <f t="shared" si="10"/>
        <v>2700</v>
      </c>
    </row>
    <row r="192" spans="1:10" ht="19.5" customHeight="1">
      <c r="A192" s="86"/>
      <c r="B192" s="82"/>
      <c r="C192" s="82"/>
      <c r="D192" s="4" t="s">
        <v>4</v>
      </c>
      <c r="E192" s="2"/>
      <c r="F192" s="2"/>
      <c r="G192" s="7"/>
      <c r="H192" s="2"/>
      <c r="I192" s="2"/>
      <c r="J192" s="7"/>
    </row>
    <row r="193" spans="1:10" ht="19.5" customHeight="1">
      <c r="A193" s="86"/>
      <c r="B193" s="82"/>
      <c r="C193" s="82"/>
      <c r="D193" s="4" t="s">
        <v>5</v>
      </c>
      <c r="E193" s="2"/>
      <c r="F193" s="2"/>
      <c r="G193" s="7">
        <f>G191-G194</f>
        <v>2565</v>
      </c>
      <c r="H193" s="2"/>
      <c r="I193" s="2"/>
      <c r="J193" s="7">
        <f t="shared" si="10"/>
        <v>2565</v>
      </c>
    </row>
    <row r="194" spans="1:10" ht="19.5" customHeight="1">
      <c r="A194" s="86"/>
      <c r="B194" s="82"/>
      <c r="C194" s="82"/>
      <c r="D194" s="4" t="s">
        <v>6</v>
      </c>
      <c r="E194" s="2"/>
      <c r="F194" s="2"/>
      <c r="G194" s="7">
        <f>G191*0.05</f>
        <v>135</v>
      </c>
      <c r="H194" s="2"/>
      <c r="I194" s="2"/>
      <c r="J194" s="7">
        <f t="shared" si="10"/>
        <v>135</v>
      </c>
    </row>
    <row r="195" spans="1:10" ht="19.5" customHeight="1">
      <c r="A195" s="86"/>
      <c r="B195" s="82" t="s">
        <v>73</v>
      </c>
      <c r="C195" s="82" t="s">
        <v>199</v>
      </c>
      <c r="D195" s="4" t="s">
        <v>3</v>
      </c>
      <c r="E195" s="2"/>
      <c r="F195" s="2"/>
      <c r="G195" s="2"/>
      <c r="H195" s="7"/>
      <c r="I195" s="7">
        <v>15000</v>
      </c>
      <c r="J195" s="7">
        <f t="shared" si="10"/>
        <v>15000</v>
      </c>
    </row>
    <row r="196" spans="1:10" ht="19.5" customHeight="1">
      <c r="A196" s="86"/>
      <c r="B196" s="82"/>
      <c r="C196" s="82"/>
      <c r="D196" s="4" t="s">
        <v>4</v>
      </c>
      <c r="E196" s="2"/>
      <c r="F196" s="2"/>
      <c r="G196" s="2"/>
      <c r="H196" s="7"/>
      <c r="I196" s="7"/>
      <c r="J196" s="7"/>
    </row>
    <row r="197" spans="1:10" ht="19.5" customHeight="1">
      <c r="A197" s="86"/>
      <c r="B197" s="82"/>
      <c r="C197" s="82"/>
      <c r="D197" s="4" t="s">
        <v>5</v>
      </c>
      <c r="E197" s="2"/>
      <c r="F197" s="2"/>
      <c r="G197" s="2"/>
      <c r="H197" s="7"/>
      <c r="I197" s="7">
        <v>14250</v>
      </c>
      <c r="J197" s="7">
        <f t="shared" si="10"/>
        <v>14250</v>
      </c>
    </row>
    <row r="198" spans="1:10" ht="19.5" customHeight="1">
      <c r="A198" s="86"/>
      <c r="B198" s="82"/>
      <c r="C198" s="82"/>
      <c r="D198" s="4" t="s">
        <v>6</v>
      </c>
      <c r="E198" s="2"/>
      <c r="F198" s="2"/>
      <c r="G198" s="2"/>
      <c r="H198" s="7"/>
      <c r="I198" s="7">
        <v>750</v>
      </c>
      <c r="J198" s="7">
        <f t="shared" si="10"/>
        <v>750</v>
      </c>
    </row>
    <row r="199" spans="1:10" ht="19.5" customHeight="1">
      <c r="A199" s="86"/>
      <c r="B199" s="82" t="s">
        <v>74</v>
      </c>
      <c r="C199" s="82" t="s">
        <v>199</v>
      </c>
      <c r="D199" s="4" t="s">
        <v>3</v>
      </c>
      <c r="E199" s="2"/>
      <c r="F199" s="2"/>
      <c r="G199" s="2"/>
      <c r="H199" s="7"/>
      <c r="I199" s="7">
        <v>21500</v>
      </c>
      <c r="J199" s="7">
        <f t="shared" si="10"/>
        <v>21500</v>
      </c>
    </row>
    <row r="200" spans="1:10" ht="19.5" customHeight="1">
      <c r="A200" s="86"/>
      <c r="B200" s="82"/>
      <c r="C200" s="82"/>
      <c r="D200" s="4" t="s">
        <v>4</v>
      </c>
      <c r="E200" s="2"/>
      <c r="F200" s="2"/>
      <c r="G200" s="2"/>
      <c r="H200" s="7"/>
      <c r="I200" s="7"/>
      <c r="J200" s="7"/>
    </row>
    <row r="201" spans="1:10" ht="19.5" customHeight="1">
      <c r="A201" s="86"/>
      <c r="B201" s="82"/>
      <c r="C201" s="82"/>
      <c r="D201" s="4" t="s">
        <v>5</v>
      </c>
      <c r="E201" s="2"/>
      <c r="F201" s="2"/>
      <c r="G201" s="2"/>
      <c r="H201" s="7"/>
      <c r="I201" s="7">
        <v>20400</v>
      </c>
      <c r="J201" s="7">
        <f t="shared" si="10"/>
        <v>20400</v>
      </c>
    </row>
    <row r="202" spans="1:10" ht="19.5" customHeight="1">
      <c r="A202" s="86"/>
      <c r="B202" s="82"/>
      <c r="C202" s="82"/>
      <c r="D202" s="4" t="s">
        <v>6</v>
      </c>
      <c r="E202" s="2"/>
      <c r="F202" s="2"/>
      <c r="G202" s="2"/>
      <c r="H202" s="7"/>
      <c r="I202" s="7">
        <v>1100</v>
      </c>
      <c r="J202" s="7">
        <f t="shared" si="10"/>
        <v>1100</v>
      </c>
    </row>
    <row r="203" spans="1:10" ht="19.5" customHeight="1">
      <c r="A203" s="86"/>
      <c r="B203" s="82" t="s">
        <v>75</v>
      </c>
      <c r="C203" s="82" t="s">
        <v>199</v>
      </c>
      <c r="D203" s="4" t="s">
        <v>3</v>
      </c>
      <c r="E203" s="2"/>
      <c r="F203" s="2"/>
      <c r="G203" s="2"/>
      <c r="H203" s="2"/>
      <c r="I203" s="7">
        <v>26000</v>
      </c>
      <c r="J203" s="7">
        <f t="shared" si="10"/>
        <v>26000</v>
      </c>
    </row>
    <row r="204" spans="1:10" ht="19.5" customHeight="1">
      <c r="A204" s="86"/>
      <c r="B204" s="82"/>
      <c r="C204" s="82"/>
      <c r="D204" s="4" t="s">
        <v>4</v>
      </c>
      <c r="E204" s="2"/>
      <c r="F204" s="2"/>
      <c r="G204" s="2"/>
      <c r="H204" s="2"/>
      <c r="I204" s="7"/>
      <c r="J204" s="7"/>
    </row>
    <row r="205" spans="1:10" ht="19.5" customHeight="1">
      <c r="A205" s="86"/>
      <c r="B205" s="82"/>
      <c r="C205" s="82"/>
      <c r="D205" s="4" t="s">
        <v>5</v>
      </c>
      <c r="E205" s="2"/>
      <c r="F205" s="2"/>
      <c r="G205" s="2"/>
      <c r="H205" s="2"/>
      <c r="I205" s="7">
        <v>24700</v>
      </c>
      <c r="J205" s="7">
        <f t="shared" si="10"/>
        <v>24700</v>
      </c>
    </row>
    <row r="206" spans="1:10" ht="19.5" customHeight="1">
      <c r="A206" s="86"/>
      <c r="B206" s="82"/>
      <c r="C206" s="82"/>
      <c r="D206" s="4" t="s">
        <v>6</v>
      </c>
      <c r="E206" s="2"/>
      <c r="F206" s="2"/>
      <c r="G206" s="2"/>
      <c r="H206" s="2"/>
      <c r="I206" s="7">
        <v>1300</v>
      </c>
      <c r="J206" s="7">
        <f t="shared" si="10"/>
        <v>1300</v>
      </c>
    </row>
    <row r="207" spans="1:10" ht="19.5" customHeight="1">
      <c r="A207" s="86"/>
      <c r="B207" s="82" t="s">
        <v>76</v>
      </c>
      <c r="C207" s="82" t="s">
        <v>199</v>
      </c>
      <c r="D207" s="4" t="s">
        <v>3</v>
      </c>
      <c r="E207" s="2"/>
      <c r="F207" s="2"/>
      <c r="G207" s="2"/>
      <c r="H207" s="7"/>
      <c r="I207" s="7">
        <v>16200</v>
      </c>
      <c r="J207" s="7">
        <f t="shared" si="10"/>
        <v>16200</v>
      </c>
    </row>
    <row r="208" spans="1:10" ht="19.5" customHeight="1">
      <c r="A208" s="86"/>
      <c r="B208" s="82"/>
      <c r="C208" s="82"/>
      <c r="D208" s="4" t="s">
        <v>4</v>
      </c>
      <c r="E208" s="2"/>
      <c r="F208" s="2"/>
      <c r="G208" s="2"/>
      <c r="H208" s="7"/>
      <c r="I208" s="7"/>
      <c r="J208" s="7"/>
    </row>
    <row r="209" spans="1:10" ht="19.5" customHeight="1">
      <c r="A209" s="86"/>
      <c r="B209" s="82"/>
      <c r="C209" s="82"/>
      <c r="D209" s="4" t="s">
        <v>5</v>
      </c>
      <c r="E209" s="2"/>
      <c r="F209" s="2"/>
      <c r="G209" s="2"/>
      <c r="H209" s="7"/>
      <c r="I209" s="7">
        <v>15300</v>
      </c>
      <c r="J209" s="7">
        <f t="shared" si="10"/>
        <v>15300</v>
      </c>
    </row>
    <row r="210" spans="1:10" ht="19.5" customHeight="1">
      <c r="A210" s="86"/>
      <c r="B210" s="82"/>
      <c r="C210" s="82"/>
      <c r="D210" s="4" t="s">
        <v>6</v>
      </c>
      <c r="E210" s="2"/>
      <c r="F210" s="2"/>
      <c r="G210" s="2"/>
      <c r="H210" s="7"/>
      <c r="I210" s="7">
        <v>900</v>
      </c>
      <c r="J210" s="7">
        <f t="shared" si="10"/>
        <v>900</v>
      </c>
    </row>
    <row r="211" spans="1:10" ht="19.5" customHeight="1">
      <c r="A211" s="86"/>
      <c r="B211" s="82" t="s">
        <v>77</v>
      </c>
      <c r="C211" s="82" t="s">
        <v>199</v>
      </c>
      <c r="D211" s="4" t="s">
        <v>3</v>
      </c>
      <c r="E211" s="2"/>
      <c r="F211" s="2"/>
      <c r="G211" s="2"/>
      <c r="H211" s="2"/>
      <c r="I211" s="7">
        <v>27400</v>
      </c>
      <c r="J211" s="7">
        <f t="shared" si="10"/>
        <v>27400</v>
      </c>
    </row>
    <row r="212" spans="1:10" ht="19.5" customHeight="1">
      <c r="A212" s="86"/>
      <c r="B212" s="82"/>
      <c r="C212" s="82"/>
      <c r="D212" s="4" t="s">
        <v>4</v>
      </c>
      <c r="E212" s="2"/>
      <c r="F212" s="2"/>
      <c r="G212" s="2"/>
      <c r="H212" s="2"/>
      <c r="I212" s="7"/>
      <c r="J212" s="7"/>
    </row>
    <row r="213" spans="1:10" ht="19.5" customHeight="1">
      <c r="A213" s="86"/>
      <c r="B213" s="82"/>
      <c r="C213" s="82"/>
      <c r="D213" s="4" t="s">
        <v>5</v>
      </c>
      <c r="E213" s="2"/>
      <c r="F213" s="2"/>
      <c r="G213" s="2"/>
      <c r="H213" s="2"/>
      <c r="I213" s="7">
        <v>26000</v>
      </c>
      <c r="J213" s="7">
        <f t="shared" si="10"/>
        <v>26000</v>
      </c>
    </row>
    <row r="214" spans="1:10" ht="19.5" customHeight="1">
      <c r="A214" s="86"/>
      <c r="B214" s="82"/>
      <c r="C214" s="82"/>
      <c r="D214" s="4" t="s">
        <v>6</v>
      </c>
      <c r="E214" s="2"/>
      <c r="F214" s="2"/>
      <c r="G214" s="2"/>
      <c r="H214" s="2"/>
      <c r="I214" s="7">
        <v>1400</v>
      </c>
      <c r="J214" s="7">
        <f t="shared" si="10"/>
        <v>1400</v>
      </c>
    </row>
    <row r="215" spans="1:10" ht="19.5" customHeight="1">
      <c r="A215" s="86"/>
      <c r="B215" s="82" t="s">
        <v>78</v>
      </c>
      <c r="C215" s="82" t="s">
        <v>199</v>
      </c>
      <c r="D215" s="4" t="s">
        <v>3</v>
      </c>
      <c r="E215" s="2"/>
      <c r="F215" s="2"/>
      <c r="G215" s="2"/>
      <c r="H215" s="7">
        <v>2500</v>
      </c>
      <c r="I215" s="7"/>
      <c r="J215" s="7">
        <f t="shared" si="10"/>
        <v>2500</v>
      </c>
    </row>
    <row r="216" spans="1:10" ht="19.5" customHeight="1">
      <c r="A216" s="86"/>
      <c r="B216" s="82"/>
      <c r="C216" s="82"/>
      <c r="D216" s="4" t="s">
        <v>4</v>
      </c>
      <c r="E216" s="2"/>
      <c r="F216" s="2"/>
      <c r="G216" s="2"/>
      <c r="H216" s="7"/>
      <c r="I216" s="7"/>
      <c r="J216" s="7"/>
    </row>
    <row r="217" spans="1:10" ht="19.5" customHeight="1">
      <c r="A217" s="86"/>
      <c r="B217" s="82"/>
      <c r="C217" s="82"/>
      <c r="D217" s="4" t="s">
        <v>5</v>
      </c>
      <c r="E217" s="2"/>
      <c r="F217" s="2"/>
      <c r="G217" s="2"/>
      <c r="H217" s="7">
        <v>2370</v>
      </c>
      <c r="I217" s="7"/>
      <c r="J217" s="7">
        <f t="shared" si="10"/>
        <v>2370</v>
      </c>
    </row>
    <row r="218" spans="1:10" ht="19.5" customHeight="1">
      <c r="A218" s="86"/>
      <c r="B218" s="82"/>
      <c r="C218" s="82"/>
      <c r="D218" s="4" t="s">
        <v>6</v>
      </c>
      <c r="E218" s="2"/>
      <c r="F218" s="2"/>
      <c r="G218" s="2"/>
      <c r="H218" s="7">
        <v>130</v>
      </c>
      <c r="I218" s="7"/>
      <c r="J218" s="7">
        <f t="shared" si="10"/>
        <v>130</v>
      </c>
    </row>
    <row r="219" spans="1:10" ht="19.5" customHeight="1">
      <c r="A219" s="86"/>
      <c r="B219" s="82" t="s">
        <v>79</v>
      </c>
      <c r="C219" s="82" t="s">
        <v>199</v>
      </c>
      <c r="D219" s="4" t="s">
        <v>3</v>
      </c>
      <c r="E219" s="2"/>
      <c r="F219" s="2"/>
      <c r="G219" s="2"/>
      <c r="H219" s="7"/>
      <c r="I219" s="7">
        <v>11300</v>
      </c>
      <c r="J219" s="7">
        <f t="shared" si="10"/>
        <v>11300</v>
      </c>
    </row>
    <row r="220" spans="1:10" ht="19.5" customHeight="1">
      <c r="A220" s="86"/>
      <c r="B220" s="82"/>
      <c r="C220" s="82"/>
      <c r="D220" s="4" t="s">
        <v>4</v>
      </c>
      <c r="E220" s="2"/>
      <c r="F220" s="2"/>
      <c r="G220" s="2"/>
      <c r="H220" s="7"/>
      <c r="I220" s="7"/>
      <c r="J220" s="7"/>
    </row>
    <row r="221" spans="1:10" ht="19.5" customHeight="1">
      <c r="A221" s="86"/>
      <c r="B221" s="82"/>
      <c r="C221" s="82"/>
      <c r="D221" s="4" t="s">
        <v>5</v>
      </c>
      <c r="E221" s="2"/>
      <c r="F221" s="2"/>
      <c r="G221" s="2"/>
      <c r="H221" s="7"/>
      <c r="I221" s="7">
        <v>10700</v>
      </c>
      <c r="J221" s="7">
        <f t="shared" si="10"/>
        <v>10700</v>
      </c>
    </row>
    <row r="222" spans="1:10" ht="19.5" customHeight="1">
      <c r="A222" s="86"/>
      <c r="B222" s="82"/>
      <c r="C222" s="82"/>
      <c r="D222" s="4" t="s">
        <v>6</v>
      </c>
      <c r="E222" s="2"/>
      <c r="F222" s="2"/>
      <c r="G222" s="2"/>
      <c r="H222" s="7"/>
      <c r="I222" s="7">
        <v>600</v>
      </c>
      <c r="J222" s="7">
        <f t="shared" si="10"/>
        <v>600</v>
      </c>
    </row>
    <row r="223" spans="1:10" ht="19.5" customHeight="1">
      <c r="A223" s="6" t="s">
        <v>133</v>
      </c>
      <c r="B223" s="57" t="s">
        <v>37</v>
      </c>
      <c r="C223" s="58"/>
      <c r="D223" s="58"/>
      <c r="E223" s="58"/>
      <c r="F223" s="58"/>
      <c r="G223" s="58"/>
      <c r="H223" s="58"/>
      <c r="I223" s="58"/>
      <c r="J223" s="58"/>
    </row>
    <row r="224" spans="1:10" ht="19.5" customHeight="1">
      <c r="A224" s="59"/>
      <c r="B224" s="82" t="s">
        <v>80</v>
      </c>
      <c r="C224" s="82" t="s">
        <v>200</v>
      </c>
      <c r="D224" s="4" t="s">
        <v>3</v>
      </c>
      <c r="E224" s="2"/>
      <c r="F224" s="2"/>
      <c r="G224" s="2"/>
      <c r="H224" s="7"/>
      <c r="I224" s="7">
        <v>20000</v>
      </c>
      <c r="J224" s="7">
        <f t="shared" si="10"/>
        <v>20000</v>
      </c>
    </row>
    <row r="225" spans="1:10" ht="19.5" customHeight="1">
      <c r="A225" s="59"/>
      <c r="B225" s="82"/>
      <c r="C225" s="82"/>
      <c r="D225" s="4" t="s">
        <v>4</v>
      </c>
      <c r="E225" s="2"/>
      <c r="F225" s="2"/>
      <c r="G225" s="2"/>
      <c r="H225" s="7"/>
      <c r="I225" s="7"/>
      <c r="J225" s="7"/>
    </row>
    <row r="226" spans="1:10" ht="19.5" customHeight="1">
      <c r="A226" s="59"/>
      <c r="B226" s="82"/>
      <c r="C226" s="82"/>
      <c r="D226" s="4" t="s">
        <v>5</v>
      </c>
      <c r="E226" s="2"/>
      <c r="F226" s="2"/>
      <c r="G226" s="2"/>
      <c r="H226" s="7"/>
      <c r="I226" s="7">
        <v>19000</v>
      </c>
      <c r="J226" s="7">
        <f t="shared" si="10"/>
        <v>19000</v>
      </c>
    </row>
    <row r="227" spans="1:10" ht="19.5" customHeight="1">
      <c r="A227" s="59"/>
      <c r="B227" s="82"/>
      <c r="C227" s="82"/>
      <c r="D227" s="4" t="s">
        <v>6</v>
      </c>
      <c r="E227" s="2"/>
      <c r="F227" s="2"/>
      <c r="G227" s="2"/>
      <c r="H227" s="7"/>
      <c r="I227" s="7">
        <v>1000</v>
      </c>
      <c r="J227" s="7">
        <f t="shared" si="10"/>
        <v>1000</v>
      </c>
    </row>
    <row r="228" spans="1:10" ht="19.5" customHeight="1">
      <c r="A228" s="59"/>
      <c r="B228" s="82" t="s">
        <v>81</v>
      </c>
      <c r="C228" s="82" t="s">
        <v>201</v>
      </c>
      <c r="D228" s="4" t="s">
        <v>3</v>
      </c>
      <c r="E228" s="2"/>
      <c r="F228" s="2"/>
      <c r="G228" s="2"/>
      <c r="H228" s="2"/>
      <c r="I228" s="7">
        <v>12900</v>
      </c>
      <c r="J228" s="7">
        <f t="shared" si="10"/>
        <v>12900</v>
      </c>
    </row>
    <row r="229" spans="1:10" ht="19.5" customHeight="1">
      <c r="A229" s="59"/>
      <c r="B229" s="82"/>
      <c r="C229" s="82"/>
      <c r="D229" s="4" t="s">
        <v>4</v>
      </c>
      <c r="E229" s="2"/>
      <c r="F229" s="2"/>
      <c r="G229" s="2"/>
      <c r="H229" s="2"/>
      <c r="I229" s="7"/>
      <c r="J229" s="7"/>
    </row>
    <row r="230" spans="1:10" ht="19.5" customHeight="1">
      <c r="A230" s="59"/>
      <c r="B230" s="82"/>
      <c r="C230" s="82"/>
      <c r="D230" s="4" t="s">
        <v>5</v>
      </c>
      <c r="E230" s="2"/>
      <c r="F230" s="2"/>
      <c r="G230" s="2"/>
      <c r="H230" s="2"/>
      <c r="I230" s="7">
        <v>12200</v>
      </c>
      <c r="J230" s="7">
        <f t="shared" si="10"/>
        <v>12200</v>
      </c>
    </row>
    <row r="231" spans="1:10" ht="19.5" customHeight="1">
      <c r="A231" s="59"/>
      <c r="B231" s="82"/>
      <c r="C231" s="82"/>
      <c r="D231" s="4" t="s">
        <v>6</v>
      </c>
      <c r="E231" s="2"/>
      <c r="F231" s="2"/>
      <c r="G231" s="2"/>
      <c r="H231" s="2"/>
      <c r="I231" s="7">
        <v>700</v>
      </c>
      <c r="J231" s="7">
        <f t="shared" si="10"/>
        <v>700</v>
      </c>
    </row>
    <row r="232" spans="1:10" ht="19.5" customHeight="1">
      <c r="A232" s="59"/>
      <c r="B232" s="82" t="s">
        <v>82</v>
      </c>
      <c r="C232" s="82" t="s">
        <v>202</v>
      </c>
      <c r="D232" s="4" t="s">
        <v>3</v>
      </c>
      <c r="E232" s="2">
        <v>10680.7</v>
      </c>
      <c r="F232" s="2"/>
      <c r="G232" s="2"/>
      <c r="H232" s="2"/>
      <c r="I232" s="2"/>
      <c r="J232" s="2">
        <f t="shared" si="10"/>
        <v>10680.7</v>
      </c>
    </row>
    <row r="233" spans="1:10" ht="19.5" customHeight="1">
      <c r="A233" s="59"/>
      <c r="B233" s="82"/>
      <c r="C233" s="82"/>
      <c r="D233" s="4" t="s">
        <v>4</v>
      </c>
      <c r="E233" s="7"/>
      <c r="F233" s="2"/>
      <c r="G233" s="2"/>
      <c r="H233" s="2"/>
      <c r="I233" s="2"/>
      <c r="J233" s="7"/>
    </row>
    <row r="234" spans="1:10" ht="19.5" customHeight="1">
      <c r="A234" s="59"/>
      <c r="B234" s="82"/>
      <c r="C234" s="82"/>
      <c r="D234" s="4" t="s">
        <v>5</v>
      </c>
      <c r="E234" s="7">
        <v>10140</v>
      </c>
      <c r="F234" s="2"/>
      <c r="G234" s="2"/>
      <c r="H234" s="2"/>
      <c r="I234" s="2"/>
      <c r="J234" s="7">
        <f t="shared" si="10"/>
        <v>10140</v>
      </c>
    </row>
    <row r="235" spans="1:10" ht="19.5" customHeight="1">
      <c r="A235" s="59"/>
      <c r="B235" s="82"/>
      <c r="C235" s="82"/>
      <c r="D235" s="4" t="s">
        <v>6</v>
      </c>
      <c r="E235" s="2">
        <v>540.7</v>
      </c>
      <c r="F235" s="2"/>
      <c r="G235" s="2"/>
      <c r="H235" s="2"/>
      <c r="I235" s="2"/>
      <c r="J235" s="2">
        <f t="shared" si="10"/>
        <v>540.7</v>
      </c>
    </row>
    <row r="236" spans="1:10" ht="19.5" customHeight="1">
      <c r="A236" s="6" t="s">
        <v>134</v>
      </c>
      <c r="B236" s="57" t="s">
        <v>36</v>
      </c>
      <c r="C236" s="58"/>
      <c r="D236" s="58"/>
      <c r="E236" s="58"/>
      <c r="F236" s="58"/>
      <c r="G236" s="58"/>
      <c r="H236" s="58"/>
      <c r="I236" s="58"/>
      <c r="J236" s="58"/>
    </row>
    <row r="237" spans="1:10" ht="21" customHeight="1">
      <c r="A237" s="59"/>
      <c r="B237" s="82" t="s">
        <v>161</v>
      </c>
      <c r="C237" s="82" t="s">
        <v>203</v>
      </c>
      <c r="D237" s="17" t="s">
        <v>3</v>
      </c>
      <c r="E237" s="1"/>
      <c r="F237" s="8"/>
      <c r="G237" s="1"/>
      <c r="H237" s="1"/>
      <c r="I237" s="7">
        <v>150</v>
      </c>
      <c r="J237" s="7">
        <f>E237+F237+G237+H237+I237</f>
        <v>150</v>
      </c>
    </row>
    <row r="238" spans="1:10" ht="19.5" customHeight="1">
      <c r="A238" s="59"/>
      <c r="B238" s="82"/>
      <c r="C238" s="82"/>
      <c r="D238" s="17" t="s">
        <v>4</v>
      </c>
      <c r="E238" s="1"/>
      <c r="F238" s="8"/>
      <c r="G238" s="1"/>
      <c r="H238" s="1"/>
      <c r="I238" s="7"/>
      <c r="J238" s="7"/>
    </row>
    <row r="239" spans="1:10" ht="19.5" customHeight="1">
      <c r="A239" s="59"/>
      <c r="B239" s="82"/>
      <c r="C239" s="82"/>
      <c r="D239" s="17" t="s">
        <v>5</v>
      </c>
      <c r="E239" s="1"/>
      <c r="F239" s="7"/>
      <c r="G239" s="1"/>
      <c r="H239" s="1"/>
      <c r="I239" s="7">
        <v>140</v>
      </c>
      <c r="J239" s="7">
        <f aca="true" t="shared" si="11" ref="J239:J260">E239+F239+G239+H239+I239</f>
        <v>140</v>
      </c>
    </row>
    <row r="240" spans="1:10" ht="19.5" customHeight="1">
      <c r="A240" s="59"/>
      <c r="B240" s="82"/>
      <c r="C240" s="82"/>
      <c r="D240" s="17" t="s">
        <v>6</v>
      </c>
      <c r="E240" s="1"/>
      <c r="F240" s="7"/>
      <c r="G240" s="1"/>
      <c r="H240" s="1"/>
      <c r="I240" s="7">
        <v>10</v>
      </c>
      <c r="J240" s="7">
        <f t="shared" si="11"/>
        <v>10</v>
      </c>
    </row>
    <row r="241" spans="1:10" ht="19.5" customHeight="1">
      <c r="A241" s="59"/>
      <c r="B241" s="82" t="s">
        <v>83</v>
      </c>
      <c r="C241" s="82" t="s">
        <v>203</v>
      </c>
      <c r="D241" s="17" t="s">
        <v>3</v>
      </c>
      <c r="E241" s="1"/>
      <c r="F241" s="8"/>
      <c r="G241" s="1"/>
      <c r="H241" s="1"/>
      <c r="I241" s="7">
        <v>300</v>
      </c>
      <c r="J241" s="7">
        <f t="shared" si="11"/>
        <v>300</v>
      </c>
    </row>
    <row r="242" spans="1:10" ht="19.5" customHeight="1">
      <c r="A242" s="59"/>
      <c r="B242" s="82"/>
      <c r="C242" s="82"/>
      <c r="D242" s="17" t="s">
        <v>4</v>
      </c>
      <c r="E242" s="1"/>
      <c r="F242" s="8"/>
      <c r="G242" s="1"/>
      <c r="H242" s="1"/>
      <c r="I242" s="7"/>
      <c r="J242" s="7"/>
    </row>
    <row r="243" spans="1:10" ht="19.5" customHeight="1">
      <c r="A243" s="59"/>
      <c r="B243" s="82"/>
      <c r="C243" s="82"/>
      <c r="D243" s="17" t="s">
        <v>5</v>
      </c>
      <c r="E243" s="1"/>
      <c r="F243" s="7"/>
      <c r="G243" s="1"/>
      <c r="H243" s="1"/>
      <c r="I243" s="7">
        <v>285</v>
      </c>
      <c r="J243" s="7">
        <f t="shared" si="11"/>
        <v>285</v>
      </c>
    </row>
    <row r="244" spans="1:10" ht="19.5" customHeight="1">
      <c r="A244" s="59"/>
      <c r="B244" s="82"/>
      <c r="C244" s="82"/>
      <c r="D244" s="17" t="s">
        <v>6</v>
      </c>
      <c r="E244" s="1"/>
      <c r="F244" s="7"/>
      <c r="G244" s="1"/>
      <c r="H244" s="1"/>
      <c r="I244" s="7">
        <v>15</v>
      </c>
      <c r="J244" s="7">
        <f t="shared" si="11"/>
        <v>15</v>
      </c>
    </row>
    <row r="245" spans="1:10" ht="19.5" customHeight="1">
      <c r="A245" s="59"/>
      <c r="B245" s="82" t="s">
        <v>84</v>
      </c>
      <c r="C245" s="82" t="s">
        <v>203</v>
      </c>
      <c r="D245" s="17" t="s">
        <v>3</v>
      </c>
      <c r="E245" s="1"/>
      <c r="F245" s="8"/>
      <c r="G245" s="1"/>
      <c r="H245" s="1"/>
      <c r="I245" s="7">
        <v>200</v>
      </c>
      <c r="J245" s="7">
        <f t="shared" si="11"/>
        <v>200</v>
      </c>
    </row>
    <row r="246" spans="1:10" ht="19.5" customHeight="1">
      <c r="A246" s="59"/>
      <c r="B246" s="82"/>
      <c r="C246" s="82"/>
      <c r="D246" s="17" t="s">
        <v>4</v>
      </c>
      <c r="E246" s="1"/>
      <c r="F246" s="1"/>
      <c r="G246" s="1"/>
      <c r="H246" s="1"/>
      <c r="I246" s="7"/>
      <c r="J246" s="7"/>
    </row>
    <row r="247" spans="1:10" ht="19.5" customHeight="1">
      <c r="A247" s="59"/>
      <c r="B247" s="82"/>
      <c r="C247" s="82"/>
      <c r="D247" s="17" t="s">
        <v>5</v>
      </c>
      <c r="E247" s="1"/>
      <c r="F247" s="7"/>
      <c r="G247" s="1"/>
      <c r="H247" s="1"/>
      <c r="I247" s="7">
        <v>190</v>
      </c>
      <c r="J247" s="7">
        <f t="shared" si="11"/>
        <v>190</v>
      </c>
    </row>
    <row r="248" spans="1:10" ht="19.5" customHeight="1">
      <c r="A248" s="59"/>
      <c r="B248" s="82"/>
      <c r="C248" s="82"/>
      <c r="D248" s="17" t="s">
        <v>6</v>
      </c>
      <c r="E248" s="1"/>
      <c r="F248" s="7"/>
      <c r="G248" s="1"/>
      <c r="H248" s="1"/>
      <c r="I248" s="7">
        <v>10</v>
      </c>
      <c r="J248" s="7">
        <f t="shared" si="11"/>
        <v>10</v>
      </c>
    </row>
    <row r="249" spans="1:10" ht="19.5" customHeight="1">
      <c r="A249" s="59"/>
      <c r="B249" s="82" t="s">
        <v>263</v>
      </c>
      <c r="C249" s="82" t="s">
        <v>203</v>
      </c>
      <c r="D249" s="17" t="s">
        <v>3</v>
      </c>
      <c r="E249" s="1"/>
      <c r="F249" s="1"/>
      <c r="G249" s="1"/>
      <c r="H249" s="1"/>
      <c r="I249" s="7">
        <v>160</v>
      </c>
      <c r="J249" s="7">
        <f t="shared" si="11"/>
        <v>160</v>
      </c>
    </row>
    <row r="250" spans="1:10" ht="19.5" customHeight="1">
      <c r="A250" s="59"/>
      <c r="B250" s="82"/>
      <c r="C250" s="82"/>
      <c r="D250" s="17" t="s">
        <v>4</v>
      </c>
      <c r="E250" s="1"/>
      <c r="F250" s="1"/>
      <c r="G250" s="1"/>
      <c r="H250" s="1"/>
      <c r="I250" s="7"/>
      <c r="J250" s="7"/>
    </row>
    <row r="251" spans="1:10" ht="19.5" customHeight="1">
      <c r="A251" s="59"/>
      <c r="B251" s="82"/>
      <c r="C251" s="82"/>
      <c r="D251" s="17" t="s">
        <v>5</v>
      </c>
      <c r="E251" s="1"/>
      <c r="F251" s="2"/>
      <c r="G251" s="1"/>
      <c r="H251" s="1"/>
      <c r="I251" s="7">
        <v>150</v>
      </c>
      <c r="J251" s="7">
        <f t="shared" si="11"/>
        <v>150</v>
      </c>
    </row>
    <row r="252" spans="1:10" ht="19.5" customHeight="1">
      <c r="A252" s="59"/>
      <c r="B252" s="82"/>
      <c r="C252" s="82"/>
      <c r="D252" s="17" t="s">
        <v>6</v>
      </c>
      <c r="E252" s="1"/>
      <c r="F252" s="2"/>
      <c r="G252" s="1"/>
      <c r="H252" s="1"/>
      <c r="I252" s="7">
        <v>10</v>
      </c>
      <c r="J252" s="7">
        <f t="shared" si="11"/>
        <v>10</v>
      </c>
    </row>
    <row r="253" spans="1:10" ht="19.5" customHeight="1">
      <c r="A253" s="59"/>
      <c r="B253" s="82" t="s">
        <v>262</v>
      </c>
      <c r="C253" s="82" t="s">
        <v>203</v>
      </c>
      <c r="D253" s="17" t="s">
        <v>3</v>
      </c>
      <c r="E253" s="1"/>
      <c r="F253" s="1"/>
      <c r="G253" s="8"/>
      <c r="H253" s="8"/>
      <c r="I253" s="7">
        <v>100</v>
      </c>
      <c r="J253" s="7">
        <f t="shared" si="11"/>
        <v>100</v>
      </c>
    </row>
    <row r="254" spans="1:10" ht="19.5" customHeight="1">
      <c r="A254" s="59"/>
      <c r="B254" s="82"/>
      <c r="C254" s="82"/>
      <c r="D254" s="17" t="s">
        <v>4</v>
      </c>
      <c r="E254" s="1"/>
      <c r="F254" s="1"/>
      <c r="G254" s="8"/>
      <c r="H254" s="8"/>
      <c r="I254" s="7"/>
      <c r="J254" s="7"/>
    </row>
    <row r="255" spans="1:10" ht="19.5" customHeight="1">
      <c r="A255" s="59"/>
      <c r="B255" s="82"/>
      <c r="C255" s="82"/>
      <c r="D255" s="17" t="s">
        <v>5</v>
      </c>
      <c r="E255" s="1"/>
      <c r="F255" s="2"/>
      <c r="G255" s="8"/>
      <c r="H255" s="8"/>
      <c r="I255" s="7">
        <v>95</v>
      </c>
      <c r="J255" s="7">
        <f t="shared" si="11"/>
        <v>95</v>
      </c>
    </row>
    <row r="256" spans="1:10" ht="19.5" customHeight="1">
      <c r="A256" s="59"/>
      <c r="B256" s="82"/>
      <c r="C256" s="82"/>
      <c r="D256" s="17" t="s">
        <v>6</v>
      </c>
      <c r="E256" s="1"/>
      <c r="F256" s="2"/>
      <c r="G256" s="8"/>
      <c r="H256" s="8"/>
      <c r="I256" s="7">
        <v>5</v>
      </c>
      <c r="J256" s="7">
        <f t="shared" si="11"/>
        <v>5</v>
      </c>
    </row>
    <row r="257" spans="1:10" ht="19.5" customHeight="1">
      <c r="A257" s="59"/>
      <c r="B257" s="82" t="s">
        <v>264</v>
      </c>
      <c r="C257" s="82" t="s">
        <v>203</v>
      </c>
      <c r="D257" s="17" t="s">
        <v>3</v>
      </c>
      <c r="E257" s="1"/>
      <c r="F257" s="8"/>
      <c r="G257" s="1"/>
      <c r="H257" s="1"/>
      <c r="I257" s="7">
        <v>300</v>
      </c>
      <c r="J257" s="7">
        <f t="shared" si="11"/>
        <v>300</v>
      </c>
    </row>
    <row r="258" spans="1:10" ht="19.5" customHeight="1">
      <c r="A258" s="59"/>
      <c r="B258" s="82"/>
      <c r="C258" s="82"/>
      <c r="D258" s="17" t="s">
        <v>4</v>
      </c>
      <c r="E258" s="1"/>
      <c r="F258" s="1"/>
      <c r="G258" s="1"/>
      <c r="H258" s="1"/>
      <c r="I258" s="7"/>
      <c r="J258" s="7"/>
    </row>
    <row r="259" spans="1:10" ht="19.5" customHeight="1">
      <c r="A259" s="59"/>
      <c r="B259" s="82"/>
      <c r="C259" s="82"/>
      <c r="D259" s="17" t="s">
        <v>5</v>
      </c>
      <c r="E259" s="1"/>
      <c r="F259" s="2"/>
      <c r="G259" s="1"/>
      <c r="H259" s="1"/>
      <c r="I259" s="8">
        <v>285</v>
      </c>
      <c r="J259" s="7">
        <f t="shared" si="11"/>
        <v>285</v>
      </c>
    </row>
    <row r="260" spans="1:10" ht="19.5" customHeight="1">
      <c r="A260" s="59"/>
      <c r="B260" s="82"/>
      <c r="C260" s="82"/>
      <c r="D260" s="17" t="s">
        <v>6</v>
      </c>
      <c r="E260" s="1"/>
      <c r="F260" s="2"/>
      <c r="G260" s="1"/>
      <c r="H260" s="1"/>
      <c r="I260" s="8">
        <v>15</v>
      </c>
      <c r="J260" s="7">
        <f t="shared" si="11"/>
        <v>15</v>
      </c>
    </row>
    <row r="261" spans="1:10" ht="19.5" customHeight="1">
      <c r="A261" s="6" t="s">
        <v>135</v>
      </c>
      <c r="B261" s="57" t="s">
        <v>26</v>
      </c>
      <c r="C261" s="58"/>
      <c r="D261" s="58"/>
      <c r="E261" s="58"/>
      <c r="F261" s="58"/>
      <c r="G261" s="58"/>
      <c r="H261" s="58"/>
      <c r="I261" s="58"/>
      <c r="J261" s="58"/>
    </row>
    <row r="262" spans="1:10" ht="20.25" customHeight="1">
      <c r="A262" s="59"/>
      <c r="B262" s="87" t="s">
        <v>251</v>
      </c>
      <c r="C262" s="82" t="s">
        <v>259</v>
      </c>
      <c r="D262" s="17" t="s">
        <v>3</v>
      </c>
      <c r="E262" s="1"/>
      <c r="F262" s="1"/>
      <c r="G262" s="1"/>
      <c r="H262" s="8">
        <v>1900</v>
      </c>
      <c r="I262" s="8"/>
      <c r="J262" s="8">
        <f>E262+F262+G262+H262+I262</f>
        <v>1900</v>
      </c>
    </row>
    <row r="263" spans="1:10" ht="20.25" customHeight="1">
      <c r="A263" s="59"/>
      <c r="B263" s="87"/>
      <c r="C263" s="82"/>
      <c r="D263" s="17" t="s">
        <v>4</v>
      </c>
      <c r="E263" s="1"/>
      <c r="F263" s="1"/>
      <c r="G263" s="1"/>
      <c r="H263" s="8"/>
      <c r="I263" s="8"/>
      <c r="J263" s="8"/>
    </row>
    <row r="264" spans="1:10" ht="20.25" customHeight="1">
      <c r="A264" s="59"/>
      <c r="B264" s="87"/>
      <c r="C264" s="82"/>
      <c r="D264" s="17" t="s">
        <v>5</v>
      </c>
      <c r="E264" s="1"/>
      <c r="F264" s="1"/>
      <c r="G264" s="1"/>
      <c r="H264" s="7">
        <v>1805</v>
      </c>
      <c r="I264" s="8"/>
      <c r="J264" s="8">
        <f>E264+F264+G264+H264+I264</f>
        <v>1805</v>
      </c>
    </row>
    <row r="265" spans="1:10" ht="20.25" customHeight="1">
      <c r="A265" s="59"/>
      <c r="B265" s="87"/>
      <c r="C265" s="82"/>
      <c r="D265" s="17" t="s">
        <v>6</v>
      </c>
      <c r="E265" s="1"/>
      <c r="F265" s="1"/>
      <c r="G265" s="1"/>
      <c r="H265" s="7">
        <f>H262-H264</f>
        <v>95</v>
      </c>
      <c r="I265" s="8"/>
      <c r="J265" s="8">
        <f>E265+F265+G265+H265+I265</f>
        <v>95</v>
      </c>
    </row>
    <row r="266" spans="1:10" ht="19.5" customHeight="1">
      <c r="A266" s="6" t="s">
        <v>136</v>
      </c>
      <c r="B266" s="57" t="s">
        <v>27</v>
      </c>
      <c r="C266" s="58"/>
      <c r="D266" s="58"/>
      <c r="E266" s="58"/>
      <c r="F266" s="58"/>
      <c r="G266" s="58"/>
      <c r="H266" s="58"/>
      <c r="I266" s="58"/>
      <c r="J266" s="58"/>
    </row>
    <row r="267" spans="1:10" ht="19.5" customHeight="1">
      <c r="A267" s="86"/>
      <c r="B267" s="82" t="s">
        <v>85</v>
      </c>
      <c r="C267" s="82" t="s">
        <v>204</v>
      </c>
      <c r="D267" s="17" t="s">
        <v>3</v>
      </c>
      <c r="E267" s="1"/>
      <c r="F267" s="8"/>
      <c r="G267" s="1"/>
      <c r="H267" s="1"/>
      <c r="I267" s="8">
        <v>8400</v>
      </c>
      <c r="J267" s="8">
        <f>E267+F267+G267+H267+I267</f>
        <v>8400</v>
      </c>
    </row>
    <row r="268" spans="1:10" ht="19.5" customHeight="1">
      <c r="A268" s="86"/>
      <c r="B268" s="82"/>
      <c r="C268" s="82"/>
      <c r="D268" s="17" t="s">
        <v>4</v>
      </c>
      <c r="E268" s="1"/>
      <c r="F268" s="8"/>
      <c r="G268" s="1"/>
      <c r="H268" s="1"/>
      <c r="I268" s="8"/>
      <c r="J268" s="8"/>
    </row>
    <row r="269" spans="1:10" ht="19.5" customHeight="1">
      <c r="A269" s="86"/>
      <c r="B269" s="82"/>
      <c r="C269" s="82"/>
      <c r="D269" s="17" t="s">
        <v>5</v>
      </c>
      <c r="E269" s="1"/>
      <c r="F269" s="7"/>
      <c r="G269" s="1"/>
      <c r="H269" s="1"/>
      <c r="I269" s="8">
        <v>7950</v>
      </c>
      <c r="J269" s="8">
        <f aca="true" t="shared" si="12" ref="J269:J329">E269+F269+G269+H269+I269</f>
        <v>7950</v>
      </c>
    </row>
    <row r="270" spans="1:10" ht="19.5" customHeight="1">
      <c r="A270" s="86"/>
      <c r="B270" s="82"/>
      <c r="C270" s="82"/>
      <c r="D270" s="17" t="s">
        <v>6</v>
      </c>
      <c r="E270" s="1"/>
      <c r="F270" s="7"/>
      <c r="G270" s="1"/>
      <c r="H270" s="1"/>
      <c r="I270" s="8">
        <v>450</v>
      </c>
      <c r="J270" s="8">
        <f t="shared" si="12"/>
        <v>450</v>
      </c>
    </row>
    <row r="271" spans="1:10" ht="19.5" customHeight="1">
      <c r="A271" s="86"/>
      <c r="B271" s="82" t="s">
        <v>86</v>
      </c>
      <c r="C271" s="82" t="s">
        <v>137</v>
      </c>
      <c r="D271" s="17" t="s">
        <v>3</v>
      </c>
      <c r="E271" s="1"/>
      <c r="F271" s="8"/>
      <c r="G271" s="1"/>
      <c r="H271" s="1"/>
      <c r="I271" s="8">
        <v>8400</v>
      </c>
      <c r="J271" s="8">
        <f t="shared" si="12"/>
        <v>8400</v>
      </c>
    </row>
    <row r="272" spans="1:10" ht="19.5" customHeight="1">
      <c r="A272" s="86"/>
      <c r="B272" s="82"/>
      <c r="C272" s="82"/>
      <c r="D272" s="17" t="s">
        <v>4</v>
      </c>
      <c r="E272" s="1"/>
      <c r="F272" s="1"/>
      <c r="G272" s="1"/>
      <c r="H272" s="1"/>
      <c r="I272" s="8"/>
      <c r="J272" s="8"/>
    </row>
    <row r="273" spans="1:10" ht="19.5" customHeight="1">
      <c r="A273" s="86"/>
      <c r="B273" s="82"/>
      <c r="C273" s="82"/>
      <c r="D273" s="17" t="s">
        <v>5</v>
      </c>
      <c r="E273" s="1"/>
      <c r="F273" s="7"/>
      <c r="G273" s="1"/>
      <c r="H273" s="1"/>
      <c r="I273" s="8">
        <v>7950</v>
      </c>
      <c r="J273" s="8">
        <f t="shared" si="12"/>
        <v>7950</v>
      </c>
    </row>
    <row r="274" spans="1:10" ht="19.5" customHeight="1">
      <c r="A274" s="86"/>
      <c r="B274" s="82"/>
      <c r="C274" s="82"/>
      <c r="D274" s="17" t="s">
        <v>6</v>
      </c>
      <c r="E274" s="1"/>
      <c r="F274" s="7"/>
      <c r="G274" s="1"/>
      <c r="H274" s="1"/>
      <c r="I274" s="8">
        <v>450</v>
      </c>
      <c r="J274" s="8">
        <f t="shared" si="12"/>
        <v>450</v>
      </c>
    </row>
    <row r="275" spans="1:10" ht="19.5" customHeight="1">
      <c r="A275" s="86"/>
      <c r="B275" s="82" t="s">
        <v>87</v>
      </c>
      <c r="C275" s="82" t="s">
        <v>204</v>
      </c>
      <c r="D275" s="17" t="s">
        <v>3</v>
      </c>
      <c r="E275" s="1"/>
      <c r="F275" s="8"/>
      <c r="G275" s="1"/>
      <c r="H275" s="1"/>
      <c r="I275" s="8">
        <v>6300</v>
      </c>
      <c r="J275" s="8">
        <f t="shared" si="12"/>
        <v>6300</v>
      </c>
    </row>
    <row r="276" spans="1:10" ht="19.5" customHeight="1">
      <c r="A276" s="86"/>
      <c r="B276" s="82"/>
      <c r="C276" s="82"/>
      <c r="D276" s="17" t="s">
        <v>4</v>
      </c>
      <c r="E276" s="1"/>
      <c r="F276" s="1"/>
      <c r="G276" s="1"/>
      <c r="H276" s="1"/>
      <c r="I276" s="8"/>
      <c r="J276" s="8"/>
    </row>
    <row r="277" spans="1:10" ht="19.5" customHeight="1">
      <c r="A277" s="86"/>
      <c r="B277" s="82"/>
      <c r="C277" s="82"/>
      <c r="D277" s="17" t="s">
        <v>5</v>
      </c>
      <c r="E277" s="1"/>
      <c r="F277" s="7"/>
      <c r="G277" s="1"/>
      <c r="H277" s="1"/>
      <c r="I277" s="8">
        <v>5900</v>
      </c>
      <c r="J277" s="8">
        <f t="shared" si="12"/>
        <v>5900</v>
      </c>
    </row>
    <row r="278" spans="1:10" ht="19.5" customHeight="1">
      <c r="A278" s="86"/>
      <c r="B278" s="82"/>
      <c r="C278" s="82"/>
      <c r="D278" s="17" t="s">
        <v>6</v>
      </c>
      <c r="E278" s="1"/>
      <c r="F278" s="7"/>
      <c r="G278" s="1"/>
      <c r="H278" s="1"/>
      <c r="I278" s="8">
        <f>I275-I277</f>
        <v>400</v>
      </c>
      <c r="J278" s="8">
        <f t="shared" si="12"/>
        <v>400</v>
      </c>
    </row>
    <row r="279" spans="1:10" ht="19.5" customHeight="1">
      <c r="A279" s="86"/>
      <c r="B279" s="82" t="s">
        <v>88</v>
      </c>
      <c r="C279" s="82" t="s">
        <v>204</v>
      </c>
      <c r="D279" s="17" t="s">
        <v>3</v>
      </c>
      <c r="E279" s="1"/>
      <c r="F279" s="1"/>
      <c r="G279" s="1"/>
      <c r="H279" s="8"/>
      <c r="I279" s="8">
        <v>7500</v>
      </c>
      <c r="J279" s="8">
        <f t="shared" si="12"/>
        <v>7500</v>
      </c>
    </row>
    <row r="280" spans="1:10" ht="19.5" customHeight="1">
      <c r="A280" s="86"/>
      <c r="B280" s="82"/>
      <c r="C280" s="82"/>
      <c r="D280" s="17" t="s">
        <v>4</v>
      </c>
      <c r="E280" s="1"/>
      <c r="F280" s="1"/>
      <c r="G280" s="1"/>
      <c r="H280" s="8"/>
      <c r="I280" s="8"/>
      <c r="J280" s="8"/>
    </row>
    <row r="281" spans="1:10" ht="19.5" customHeight="1">
      <c r="A281" s="86"/>
      <c r="B281" s="82"/>
      <c r="C281" s="82"/>
      <c r="D281" s="17" t="s">
        <v>5</v>
      </c>
      <c r="E281" s="1"/>
      <c r="F281" s="1"/>
      <c r="G281" s="1"/>
      <c r="H281" s="7"/>
      <c r="I281" s="8">
        <v>7100</v>
      </c>
      <c r="J281" s="8">
        <f t="shared" si="12"/>
        <v>7100</v>
      </c>
    </row>
    <row r="282" spans="1:10" ht="19.5" customHeight="1">
      <c r="A282" s="86"/>
      <c r="B282" s="82"/>
      <c r="C282" s="82"/>
      <c r="D282" s="17" t="s">
        <v>6</v>
      </c>
      <c r="E282" s="1"/>
      <c r="F282" s="1"/>
      <c r="G282" s="1"/>
      <c r="H282" s="7"/>
      <c r="I282" s="8">
        <v>400</v>
      </c>
      <c r="J282" s="8">
        <f t="shared" si="12"/>
        <v>400</v>
      </c>
    </row>
    <row r="283" spans="1:10" ht="19.5" customHeight="1">
      <c r="A283" s="86"/>
      <c r="B283" s="82" t="s">
        <v>89</v>
      </c>
      <c r="C283" s="82" t="s">
        <v>204</v>
      </c>
      <c r="D283" s="17" t="s">
        <v>3</v>
      </c>
      <c r="E283" s="1"/>
      <c r="F283" s="1"/>
      <c r="G283" s="1"/>
      <c r="H283" s="1"/>
      <c r="I283" s="8">
        <v>1500</v>
      </c>
      <c r="J283" s="8">
        <f t="shared" si="12"/>
        <v>1500</v>
      </c>
    </row>
    <row r="284" spans="1:10" ht="19.5" customHeight="1">
      <c r="A284" s="86"/>
      <c r="B284" s="82"/>
      <c r="C284" s="82"/>
      <c r="D284" s="17" t="s">
        <v>4</v>
      </c>
      <c r="E284" s="1"/>
      <c r="F284" s="1"/>
      <c r="G284" s="1"/>
      <c r="H284" s="1"/>
      <c r="I284" s="8"/>
      <c r="J284" s="8"/>
    </row>
    <row r="285" spans="1:10" ht="19.5" customHeight="1">
      <c r="A285" s="86"/>
      <c r="B285" s="82"/>
      <c r="C285" s="82"/>
      <c r="D285" s="17" t="s">
        <v>5</v>
      </c>
      <c r="E285" s="1"/>
      <c r="F285" s="1"/>
      <c r="G285" s="1"/>
      <c r="H285" s="1"/>
      <c r="I285" s="7">
        <v>1400</v>
      </c>
      <c r="J285" s="8">
        <f t="shared" si="12"/>
        <v>1400</v>
      </c>
    </row>
    <row r="286" spans="1:10" ht="19.5" customHeight="1">
      <c r="A286" s="86"/>
      <c r="B286" s="82"/>
      <c r="C286" s="82"/>
      <c r="D286" s="17" t="s">
        <v>6</v>
      </c>
      <c r="E286" s="1"/>
      <c r="F286" s="1"/>
      <c r="G286" s="1"/>
      <c r="H286" s="1"/>
      <c r="I286" s="7">
        <v>100</v>
      </c>
      <c r="J286" s="8">
        <f t="shared" si="12"/>
        <v>100</v>
      </c>
    </row>
    <row r="287" spans="1:10" ht="19.5" customHeight="1">
      <c r="A287" s="73"/>
      <c r="B287" s="88" t="s">
        <v>335</v>
      </c>
      <c r="C287" s="88" t="s">
        <v>204</v>
      </c>
      <c r="D287" s="17" t="s">
        <v>3</v>
      </c>
      <c r="E287" s="8">
        <v>5795</v>
      </c>
      <c r="F287" s="1"/>
      <c r="G287" s="1"/>
      <c r="H287" s="1"/>
      <c r="I287" s="7"/>
      <c r="J287" s="8">
        <f t="shared" si="12"/>
        <v>5795</v>
      </c>
    </row>
    <row r="288" spans="1:10" ht="19.5" customHeight="1">
      <c r="A288" s="74"/>
      <c r="B288" s="89"/>
      <c r="C288" s="89"/>
      <c r="D288" s="17" t="s">
        <v>4</v>
      </c>
      <c r="E288" s="8"/>
      <c r="F288" s="1"/>
      <c r="G288" s="1"/>
      <c r="H288" s="1"/>
      <c r="I288" s="7"/>
      <c r="J288" s="8"/>
    </row>
    <row r="289" spans="1:10" ht="19.5" customHeight="1">
      <c r="A289" s="74"/>
      <c r="B289" s="89"/>
      <c r="C289" s="89"/>
      <c r="D289" s="17" t="s">
        <v>5</v>
      </c>
      <c r="E289" s="8">
        <v>5500</v>
      </c>
      <c r="F289" s="1"/>
      <c r="G289" s="1"/>
      <c r="H289" s="1"/>
      <c r="I289" s="7"/>
      <c r="J289" s="8">
        <f t="shared" si="12"/>
        <v>5500</v>
      </c>
    </row>
    <row r="290" spans="1:10" ht="19.5" customHeight="1">
      <c r="A290" s="74"/>
      <c r="B290" s="90"/>
      <c r="C290" s="89"/>
      <c r="D290" s="17" t="s">
        <v>6</v>
      </c>
      <c r="E290" s="8">
        <v>295</v>
      </c>
      <c r="F290" s="1"/>
      <c r="G290" s="1"/>
      <c r="H290" s="1"/>
      <c r="I290" s="7"/>
      <c r="J290" s="8">
        <f t="shared" si="12"/>
        <v>295</v>
      </c>
    </row>
    <row r="291" spans="1:10" ht="19.5" customHeight="1">
      <c r="A291" s="6" t="s">
        <v>138</v>
      </c>
      <c r="B291" s="57" t="s">
        <v>32</v>
      </c>
      <c r="C291" s="58"/>
      <c r="D291" s="58"/>
      <c r="E291" s="58"/>
      <c r="F291" s="58"/>
      <c r="G291" s="58"/>
      <c r="H291" s="58"/>
      <c r="I291" s="58"/>
      <c r="J291" s="58"/>
    </row>
    <row r="292" spans="1:10" ht="22.5" customHeight="1">
      <c r="A292" s="59"/>
      <c r="B292" s="82" t="s">
        <v>292</v>
      </c>
      <c r="C292" s="82" t="s">
        <v>205</v>
      </c>
      <c r="D292" s="4" t="s">
        <v>3</v>
      </c>
      <c r="E292" s="8">
        <v>14800</v>
      </c>
      <c r="F292" s="1"/>
      <c r="G292" s="1"/>
      <c r="H292" s="1"/>
      <c r="I292" s="1"/>
      <c r="J292" s="8">
        <f t="shared" si="12"/>
        <v>14800</v>
      </c>
    </row>
    <row r="293" spans="1:10" ht="22.5" customHeight="1">
      <c r="A293" s="59"/>
      <c r="B293" s="82"/>
      <c r="C293" s="82"/>
      <c r="D293" s="4" t="s">
        <v>4</v>
      </c>
      <c r="E293" s="9"/>
      <c r="F293" s="3"/>
      <c r="G293" s="3"/>
      <c r="H293" s="3"/>
      <c r="I293" s="3"/>
      <c r="J293" s="8"/>
    </row>
    <row r="294" spans="1:10" ht="22.5" customHeight="1">
      <c r="A294" s="59"/>
      <c r="B294" s="82"/>
      <c r="C294" s="82"/>
      <c r="D294" s="4" t="s">
        <v>5</v>
      </c>
      <c r="E294" s="7">
        <v>14060</v>
      </c>
      <c r="F294" s="1"/>
      <c r="G294" s="1"/>
      <c r="H294" s="1"/>
      <c r="I294" s="1"/>
      <c r="J294" s="8">
        <f t="shared" si="12"/>
        <v>14060</v>
      </c>
    </row>
    <row r="295" spans="1:10" ht="22.5" customHeight="1">
      <c r="A295" s="59"/>
      <c r="B295" s="82"/>
      <c r="C295" s="82"/>
      <c r="D295" s="4" t="s">
        <v>6</v>
      </c>
      <c r="E295" s="7">
        <v>740</v>
      </c>
      <c r="F295" s="1"/>
      <c r="G295" s="1"/>
      <c r="H295" s="1"/>
      <c r="I295" s="1"/>
      <c r="J295" s="8">
        <f t="shared" si="12"/>
        <v>740</v>
      </c>
    </row>
    <row r="296" spans="1:10" ht="22.5" customHeight="1">
      <c r="A296" s="59"/>
      <c r="B296" s="82" t="s">
        <v>291</v>
      </c>
      <c r="C296" s="82" t="s">
        <v>205</v>
      </c>
      <c r="D296" s="4" t="s">
        <v>3</v>
      </c>
      <c r="E296" s="2"/>
      <c r="F296" s="2"/>
      <c r="G296" s="2">
        <v>1630</v>
      </c>
      <c r="H296" s="7"/>
      <c r="I296" s="2"/>
      <c r="J296" s="8">
        <f t="shared" si="12"/>
        <v>1630</v>
      </c>
    </row>
    <row r="297" spans="1:10" ht="22.5" customHeight="1">
      <c r="A297" s="59"/>
      <c r="B297" s="82"/>
      <c r="C297" s="82"/>
      <c r="D297" s="4" t="s">
        <v>4</v>
      </c>
      <c r="E297" s="2"/>
      <c r="F297" s="2"/>
      <c r="G297" s="2"/>
      <c r="H297" s="7"/>
      <c r="I297" s="2"/>
      <c r="J297" s="8"/>
    </row>
    <row r="298" spans="1:10" ht="22.5" customHeight="1">
      <c r="A298" s="59"/>
      <c r="B298" s="82"/>
      <c r="C298" s="82"/>
      <c r="D298" s="4" t="s">
        <v>5</v>
      </c>
      <c r="E298" s="2"/>
      <c r="F298" s="2"/>
      <c r="G298" s="2">
        <v>1540</v>
      </c>
      <c r="H298" s="7"/>
      <c r="I298" s="2"/>
      <c r="J298" s="8">
        <f t="shared" si="12"/>
        <v>1540</v>
      </c>
    </row>
    <row r="299" spans="1:10" ht="22.5" customHeight="1">
      <c r="A299" s="59"/>
      <c r="B299" s="82"/>
      <c r="C299" s="82"/>
      <c r="D299" s="4" t="s">
        <v>6</v>
      </c>
      <c r="E299" s="2"/>
      <c r="F299" s="2"/>
      <c r="G299" s="2">
        <f>G296-G298</f>
        <v>90</v>
      </c>
      <c r="H299" s="7"/>
      <c r="I299" s="2"/>
      <c r="J299" s="8">
        <f t="shared" si="12"/>
        <v>90</v>
      </c>
    </row>
    <row r="300" spans="1:10" ht="19.5" customHeight="1">
      <c r="A300" s="6" t="s">
        <v>139</v>
      </c>
      <c r="B300" s="57" t="s">
        <v>31</v>
      </c>
      <c r="C300" s="58"/>
      <c r="D300" s="58"/>
      <c r="E300" s="58"/>
      <c r="F300" s="58"/>
      <c r="G300" s="58"/>
      <c r="H300" s="58"/>
      <c r="I300" s="58"/>
      <c r="J300" s="58"/>
    </row>
    <row r="301" spans="1:10" ht="23.25" customHeight="1">
      <c r="A301" s="59"/>
      <c r="B301" s="82" t="s">
        <v>252</v>
      </c>
      <c r="C301" s="82" t="s">
        <v>206</v>
      </c>
      <c r="D301" s="4" t="s">
        <v>3</v>
      </c>
      <c r="E301" s="2"/>
      <c r="F301" s="7">
        <v>9220</v>
      </c>
      <c r="G301" s="2"/>
      <c r="H301" s="2"/>
      <c r="I301" s="7"/>
      <c r="J301" s="8">
        <f>E301+F301+G301+H301+I301</f>
        <v>9220</v>
      </c>
    </row>
    <row r="302" spans="1:10" ht="23.25" customHeight="1">
      <c r="A302" s="59"/>
      <c r="B302" s="82"/>
      <c r="C302" s="82"/>
      <c r="D302" s="4" t="s">
        <v>4</v>
      </c>
      <c r="E302" s="2"/>
      <c r="F302" s="7"/>
      <c r="G302" s="2"/>
      <c r="H302" s="2"/>
      <c r="I302" s="2"/>
      <c r="J302" s="8"/>
    </row>
    <row r="303" spans="1:10" ht="23.25" customHeight="1">
      <c r="A303" s="59"/>
      <c r="B303" s="82"/>
      <c r="C303" s="82"/>
      <c r="D303" s="4" t="s">
        <v>5</v>
      </c>
      <c r="E303" s="2"/>
      <c r="F303" s="7">
        <f>8700+58</f>
        <v>8758</v>
      </c>
      <c r="G303" s="2"/>
      <c r="H303" s="2"/>
      <c r="I303" s="2"/>
      <c r="J303" s="8">
        <f>E303+F303+G303+H303+I303</f>
        <v>8758</v>
      </c>
    </row>
    <row r="304" spans="1:10" ht="23.25" customHeight="1">
      <c r="A304" s="59"/>
      <c r="B304" s="82"/>
      <c r="C304" s="82"/>
      <c r="D304" s="4" t="s">
        <v>6</v>
      </c>
      <c r="E304" s="2"/>
      <c r="F304" s="7">
        <f>F301-F303</f>
        <v>462</v>
      </c>
      <c r="G304" s="2"/>
      <c r="H304" s="2"/>
      <c r="I304" s="2"/>
      <c r="J304" s="8">
        <f>E304+F304+G304+H304+I304</f>
        <v>462</v>
      </c>
    </row>
    <row r="305" spans="1:10" ht="23.25" customHeight="1">
      <c r="A305" s="59"/>
      <c r="B305" s="82" t="s">
        <v>162</v>
      </c>
      <c r="C305" s="82" t="s">
        <v>206</v>
      </c>
      <c r="D305" s="4" t="s">
        <v>3</v>
      </c>
      <c r="E305" s="2"/>
      <c r="F305" s="2"/>
      <c r="G305" s="2"/>
      <c r="H305" s="2"/>
      <c r="I305" s="7">
        <v>4150</v>
      </c>
      <c r="J305" s="8">
        <f t="shared" si="12"/>
        <v>4150</v>
      </c>
    </row>
    <row r="306" spans="1:10" ht="23.25" customHeight="1">
      <c r="A306" s="59"/>
      <c r="B306" s="82"/>
      <c r="C306" s="82"/>
      <c r="D306" s="4" t="s">
        <v>4</v>
      </c>
      <c r="E306" s="2"/>
      <c r="F306" s="2"/>
      <c r="G306" s="2"/>
      <c r="H306" s="2"/>
      <c r="I306" s="7"/>
      <c r="J306" s="8"/>
    </row>
    <row r="307" spans="1:10" ht="23.25" customHeight="1">
      <c r="A307" s="59"/>
      <c r="B307" s="82"/>
      <c r="C307" s="82"/>
      <c r="D307" s="4" t="s">
        <v>5</v>
      </c>
      <c r="E307" s="2"/>
      <c r="F307" s="2"/>
      <c r="G307" s="2"/>
      <c r="H307" s="2"/>
      <c r="I307" s="7">
        <v>3900</v>
      </c>
      <c r="J307" s="8">
        <f t="shared" si="12"/>
        <v>3900</v>
      </c>
    </row>
    <row r="308" spans="1:10" ht="23.25" customHeight="1">
      <c r="A308" s="59"/>
      <c r="B308" s="82"/>
      <c r="C308" s="82"/>
      <c r="D308" s="4" t="s">
        <v>6</v>
      </c>
      <c r="E308" s="2"/>
      <c r="F308" s="2"/>
      <c r="G308" s="2"/>
      <c r="H308" s="2"/>
      <c r="I308" s="7">
        <f>I305-I307</f>
        <v>250</v>
      </c>
      <c r="J308" s="8">
        <f t="shared" si="12"/>
        <v>250</v>
      </c>
    </row>
    <row r="309" spans="1:10" ht="23.25" customHeight="1">
      <c r="A309" s="59"/>
      <c r="B309" s="82" t="s">
        <v>340</v>
      </c>
      <c r="C309" s="82" t="s">
        <v>206</v>
      </c>
      <c r="D309" s="4" t="s">
        <v>3</v>
      </c>
      <c r="E309" s="2"/>
      <c r="F309" s="7"/>
      <c r="G309" s="2"/>
      <c r="H309" s="2"/>
      <c r="I309" s="7">
        <v>10500</v>
      </c>
      <c r="J309" s="8">
        <f t="shared" si="12"/>
        <v>10500</v>
      </c>
    </row>
    <row r="310" spans="1:10" ht="23.25" customHeight="1">
      <c r="A310" s="59"/>
      <c r="B310" s="82"/>
      <c r="C310" s="82"/>
      <c r="D310" s="4" t="s">
        <v>4</v>
      </c>
      <c r="E310" s="2"/>
      <c r="F310" s="7"/>
      <c r="G310" s="2"/>
      <c r="H310" s="2"/>
      <c r="I310" s="7"/>
      <c r="J310" s="8"/>
    </row>
    <row r="311" spans="1:10" ht="23.25" customHeight="1">
      <c r="A311" s="59"/>
      <c r="B311" s="82"/>
      <c r="C311" s="82"/>
      <c r="D311" s="4" t="s">
        <v>5</v>
      </c>
      <c r="E311" s="2"/>
      <c r="F311" s="7"/>
      <c r="G311" s="2"/>
      <c r="H311" s="2"/>
      <c r="I311" s="7">
        <v>9900</v>
      </c>
      <c r="J311" s="8">
        <f t="shared" si="12"/>
        <v>9900</v>
      </c>
    </row>
    <row r="312" spans="1:10" ht="23.25" customHeight="1">
      <c r="A312" s="59"/>
      <c r="B312" s="82"/>
      <c r="C312" s="82"/>
      <c r="D312" s="4" t="s">
        <v>6</v>
      </c>
      <c r="E312" s="2"/>
      <c r="F312" s="7"/>
      <c r="G312" s="2"/>
      <c r="H312" s="2"/>
      <c r="I312" s="7">
        <v>600</v>
      </c>
      <c r="J312" s="8">
        <f t="shared" si="12"/>
        <v>600</v>
      </c>
    </row>
    <row r="313" spans="1:10" ht="23.25" customHeight="1">
      <c r="A313" s="59"/>
      <c r="B313" s="82" t="s">
        <v>341</v>
      </c>
      <c r="C313" s="82" t="s">
        <v>207</v>
      </c>
      <c r="D313" s="4" t="s">
        <v>3</v>
      </c>
      <c r="E313" s="2"/>
      <c r="F313" s="2"/>
      <c r="G313" s="7">
        <v>4100</v>
      </c>
      <c r="H313" s="7"/>
      <c r="I313" s="2"/>
      <c r="J313" s="8">
        <f t="shared" si="12"/>
        <v>4100</v>
      </c>
    </row>
    <row r="314" spans="1:10" ht="23.25" customHeight="1">
      <c r="A314" s="59"/>
      <c r="B314" s="82"/>
      <c r="C314" s="82"/>
      <c r="D314" s="4" t="s">
        <v>4</v>
      </c>
      <c r="E314" s="2"/>
      <c r="F314" s="2"/>
      <c r="G314" s="7"/>
      <c r="H314" s="7"/>
      <c r="I314" s="2"/>
      <c r="J314" s="8"/>
    </row>
    <row r="315" spans="1:10" ht="23.25" customHeight="1">
      <c r="A315" s="59"/>
      <c r="B315" s="82"/>
      <c r="C315" s="82"/>
      <c r="D315" s="4" t="s">
        <v>5</v>
      </c>
      <c r="E315" s="2"/>
      <c r="F315" s="2"/>
      <c r="G315" s="7">
        <v>3895</v>
      </c>
      <c r="H315" s="7"/>
      <c r="I315" s="2"/>
      <c r="J315" s="8">
        <f t="shared" si="12"/>
        <v>3895</v>
      </c>
    </row>
    <row r="316" spans="1:10" ht="23.25" customHeight="1">
      <c r="A316" s="59"/>
      <c r="B316" s="82"/>
      <c r="C316" s="82"/>
      <c r="D316" s="4" t="s">
        <v>6</v>
      </c>
      <c r="E316" s="2"/>
      <c r="F316" s="2"/>
      <c r="G316" s="7">
        <v>205</v>
      </c>
      <c r="H316" s="7"/>
      <c r="I316" s="2"/>
      <c r="J316" s="8">
        <f t="shared" si="12"/>
        <v>205</v>
      </c>
    </row>
    <row r="317" spans="1:10" ht="19.5" customHeight="1">
      <c r="A317" s="6" t="s">
        <v>140</v>
      </c>
      <c r="B317" s="57" t="s">
        <v>35</v>
      </c>
      <c r="C317" s="58"/>
      <c r="D317" s="58"/>
      <c r="E317" s="58"/>
      <c r="F317" s="58"/>
      <c r="G317" s="58"/>
      <c r="H317" s="58"/>
      <c r="I317" s="58"/>
      <c r="J317" s="58"/>
    </row>
    <row r="318" spans="1:10" ht="22.5" customHeight="1">
      <c r="A318" s="59"/>
      <c r="B318" s="82" t="s">
        <v>90</v>
      </c>
      <c r="C318" s="82" t="s">
        <v>208</v>
      </c>
      <c r="D318" s="4" t="s">
        <v>3</v>
      </c>
      <c r="E318" s="2"/>
      <c r="F318" s="2"/>
      <c r="G318" s="2"/>
      <c r="H318" s="7"/>
      <c r="I318" s="7">
        <v>15000</v>
      </c>
      <c r="J318" s="8">
        <f t="shared" si="12"/>
        <v>15000</v>
      </c>
    </row>
    <row r="319" spans="1:10" ht="22.5" customHeight="1">
      <c r="A319" s="59"/>
      <c r="B319" s="82"/>
      <c r="C319" s="82"/>
      <c r="D319" s="4" t="s">
        <v>4</v>
      </c>
      <c r="E319" s="2"/>
      <c r="F319" s="2"/>
      <c r="G319" s="2"/>
      <c r="H319" s="7"/>
      <c r="I319" s="7"/>
      <c r="J319" s="8"/>
    </row>
    <row r="320" spans="1:10" ht="22.5" customHeight="1">
      <c r="A320" s="59"/>
      <c r="B320" s="82"/>
      <c r="C320" s="82"/>
      <c r="D320" s="4" t="s">
        <v>5</v>
      </c>
      <c r="E320" s="2"/>
      <c r="F320" s="2"/>
      <c r="G320" s="2"/>
      <c r="H320" s="7"/>
      <c r="I320" s="7">
        <v>14250</v>
      </c>
      <c r="J320" s="8">
        <f t="shared" si="12"/>
        <v>14250</v>
      </c>
    </row>
    <row r="321" spans="1:10" ht="22.5" customHeight="1">
      <c r="A321" s="59"/>
      <c r="B321" s="82"/>
      <c r="C321" s="82"/>
      <c r="D321" s="4" t="s">
        <v>6</v>
      </c>
      <c r="E321" s="2"/>
      <c r="F321" s="2"/>
      <c r="G321" s="2"/>
      <c r="H321" s="7"/>
      <c r="I321" s="7">
        <v>750</v>
      </c>
      <c r="J321" s="8">
        <f t="shared" si="12"/>
        <v>750</v>
      </c>
    </row>
    <row r="322" spans="1:10" ht="22.5" customHeight="1">
      <c r="A322" s="59"/>
      <c r="B322" s="82" t="s">
        <v>91</v>
      </c>
      <c r="C322" s="82" t="s">
        <v>208</v>
      </c>
      <c r="D322" s="4" t="s">
        <v>3</v>
      </c>
      <c r="E322" s="2"/>
      <c r="F322" s="2"/>
      <c r="G322" s="2"/>
      <c r="H322" s="2"/>
      <c r="I322" s="7">
        <v>18000</v>
      </c>
      <c r="J322" s="8">
        <f t="shared" si="12"/>
        <v>18000</v>
      </c>
    </row>
    <row r="323" spans="1:10" ht="22.5" customHeight="1">
      <c r="A323" s="59"/>
      <c r="B323" s="82"/>
      <c r="C323" s="82"/>
      <c r="D323" s="4" t="s">
        <v>4</v>
      </c>
      <c r="E323" s="2"/>
      <c r="F323" s="2"/>
      <c r="G323" s="2"/>
      <c r="H323" s="2"/>
      <c r="I323" s="7"/>
      <c r="J323" s="8"/>
    </row>
    <row r="324" spans="1:10" ht="22.5" customHeight="1">
      <c r="A324" s="59"/>
      <c r="B324" s="82"/>
      <c r="C324" s="82"/>
      <c r="D324" s="4" t="s">
        <v>5</v>
      </c>
      <c r="E324" s="2"/>
      <c r="F324" s="2"/>
      <c r="G324" s="2"/>
      <c r="H324" s="2"/>
      <c r="I324" s="7">
        <v>17100</v>
      </c>
      <c r="J324" s="8">
        <f t="shared" si="12"/>
        <v>17100</v>
      </c>
    </row>
    <row r="325" spans="1:10" ht="22.5" customHeight="1">
      <c r="A325" s="59"/>
      <c r="B325" s="82"/>
      <c r="C325" s="82"/>
      <c r="D325" s="4" t="s">
        <v>6</v>
      </c>
      <c r="E325" s="2"/>
      <c r="F325" s="2"/>
      <c r="G325" s="2"/>
      <c r="H325" s="2"/>
      <c r="I325" s="7">
        <v>900</v>
      </c>
      <c r="J325" s="8">
        <f t="shared" si="12"/>
        <v>900</v>
      </c>
    </row>
    <row r="326" spans="1:10" ht="22.5" customHeight="1">
      <c r="A326" s="59"/>
      <c r="B326" s="82" t="s">
        <v>92</v>
      </c>
      <c r="C326" s="82" t="s">
        <v>208</v>
      </c>
      <c r="D326" s="4" t="s">
        <v>3</v>
      </c>
      <c r="E326" s="2"/>
      <c r="F326" s="2"/>
      <c r="G326" s="2"/>
      <c r="H326" s="7"/>
      <c r="I326" s="7">
        <v>15000</v>
      </c>
      <c r="J326" s="8">
        <f t="shared" si="12"/>
        <v>15000</v>
      </c>
    </row>
    <row r="327" spans="1:10" ht="22.5" customHeight="1">
      <c r="A327" s="59"/>
      <c r="B327" s="82"/>
      <c r="C327" s="82"/>
      <c r="D327" s="4" t="s">
        <v>4</v>
      </c>
      <c r="E327" s="2"/>
      <c r="F327" s="2"/>
      <c r="G327" s="2"/>
      <c r="H327" s="7"/>
      <c r="I327" s="7"/>
      <c r="J327" s="8"/>
    </row>
    <row r="328" spans="1:10" ht="22.5" customHeight="1">
      <c r="A328" s="59"/>
      <c r="B328" s="82"/>
      <c r="C328" s="82"/>
      <c r="D328" s="4" t="s">
        <v>5</v>
      </c>
      <c r="E328" s="2"/>
      <c r="F328" s="2"/>
      <c r="G328" s="2"/>
      <c r="H328" s="7"/>
      <c r="I328" s="7">
        <v>14250</v>
      </c>
      <c r="J328" s="8">
        <f t="shared" si="12"/>
        <v>14250</v>
      </c>
    </row>
    <row r="329" spans="1:10" ht="22.5" customHeight="1">
      <c r="A329" s="59"/>
      <c r="B329" s="82"/>
      <c r="C329" s="82"/>
      <c r="D329" s="4" t="s">
        <v>6</v>
      </c>
      <c r="E329" s="2"/>
      <c r="F329" s="2"/>
      <c r="G329" s="2"/>
      <c r="H329" s="7"/>
      <c r="I329" s="7">
        <v>750</v>
      </c>
      <c r="J329" s="8">
        <f t="shared" si="12"/>
        <v>750</v>
      </c>
    </row>
    <row r="330" spans="1:10" ht="19.5" customHeight="1">
      <c r="A330" s="86" t="s">
        <v>232</v>
      </c>
      <c r="B330" s="76" t="s">
        <v>238</v>
      </c>
      <c r="C330" s="77"/>
      <c r="D330" s="15" t="s">
        <v>1</v>
      </c>
      <c r="E330" s="8">
        <f aca="true" t="shared" si="13" ref="E330:J330">E335+E339+E344+E349+E353+E357+E361+E365+E369+E373+E377+E381+E385+E390+E394+E399+E403+E408+E412+E417+E421+E425+E429+E434+E438+E443+E447+E451+E455</f>
        <v>0</v>
      </c>
      <c r="F330" s="8">
        <f t="shared" si="13"/>
        <v>31570</v>
      </c>
      <c r="G330" s="8">
        <f t="shared" si="13"/>
        <v>14200</v>
      </c>
      <c r="H330" s="8">
        <f t="shared" si="13"/>
        <v>0</v>
      </c>
      <c r="I330" s="8">
        <f t="shared" si="13"/>
        <v>176350</v>
      </c>
      <c r="J330" s="8">
        <f t="shared" si="13"/>
        <v>222120</v>
      </c>
    </row>
    <row r="331" spans="1:10" ht="19.5" customHeight="1">
      <c r="A331" s="86"/>
      <c r="B331" s="78"/>
      <c r="C331" s="79"/>
      <c r="D331" s="15" t="s">
        <v>4</v>
      </c>
      <c r="E331" s="8"/>
      <c r="F331" s="8"/>
      <c r="G331" s="8"/>
      <c r="H331" s="8"/>
      <c r="I331" s="8"/>
      <c r="J331" s="8"/>
    </row>
    <row r="332" spans="1:10" ht="19.5" customHeight="1">
      <c r="A332" s="86"/>
      <c r="B332" s="78"/>
      <c r="C332" s="79"/>
      <c r="D332" s="15" t="s">
        <v>5</v>
      </c>
      <c r="E332" s="8">
        <f aca="true" t="shared" si="14" ref="E332:J333">E337+E341+E346+E351+E355+E359+E363+E367+E371+E375+E379+E383+E387+E392+E396+E401+E405+E410+E414+E419+E423+E427+E431+E436+E440+E445+E449+E453+E457</f>
        <v>0</v>
      </c>
      <c r="F332" s="8">
        <f t="shared" si="14"/>
        <v>29800</v>
      </c>
      <c r="G332" s="8">
        <f t="shared" si="14"/>
        <v>13490</v>
      </c>
      <c r="H332" s="8">
        <f t="shared" si="14"/>
        <v>0</v>
      </c>
      <c r="I332" s="8">
        <f t="shared" si="14"/>
        <v>167250</v>
      </c>
      <c r="J332" s="8">
        <f t="shared" si="14"/>
        <v>210540</v>
      </c>
    </row>
    <row r="333" spans="1:10" ht="19.5" customHeight="1">
      <c r="A333" s="86"/>
      <c r="B333" s="80"/>
      <c r="C333" s="81"/>
      <c r="D333" s="15" t="s">
        <v>6</v>
      </c>
      <c r="E333" s="8">
        <f t="shared" si="14"/>
        <v>0</v>
      </c>
      <c r="F333" s="8">
        <f t="shared" si="14"/>
        <v>1770</v>
      </c>
      <c r="G333" s="8">
        <f t="shared" si="14"/>
        <v>710</v>
      </c>
      <c r="H333" s="8">
        <f t="shared" si="14"/>
        <v>0</v>
      </c>
      <c r="I333" s="8">
        <f t="shared" si="14"/>
        <v>9100</v>
      </c>
      <c r="J333" s="8">
        <f t="shared" si="14"/>
        <v>11580</v>
      </c>
    </row>
    <row r="334" spans="1:10" ht="19.5" customHeight="1">
      <c r="A334" s="6" t="s">
        <v>42</v>
      </c>
      <c r="B334" s="57" t="s">
        <v>21</v>
      </c>
      <c r="C334" s="58"/>
      <c r="D334" s="58"/>
      <c r="E334" s="58"/>
      <c r="F334" s="58"/>
      <c r="G334" s="58"/>
      <c r="H334" s="58"/>
      <c r="I334" s="58"/>
      <c r="J334" s="58"/>
    </row>
    <row r="335" spans="1:10" s="34" customFormat="1" ht="20.25" customHeight="1">
      <c r="A335" s="86"/>
      <c r="B335" s="82" t="s">
        <v>93</v>
      </c>
      <c r="C335" s="82" t="s">
        <v>209</v>
      </c>
      <c r="D335" s="4" t="s">
        <v>3</v>
      </c>
      <c r="E335" s="54"/>
      <c r="F335" s="54"/>
      <c r="G335" s="54"/>
      <c r="H335" s="10"/>
      <c r="I335" s="10">
        <v>2500</v>
      </c>
      <c r="J335" s="10">
        <f>E335+F335+G335+H335+I335</f>
        <v>2500</v>
      </c>
    </row>
    <row r="336" spans="1:10" ht="20.25" customHeight="1">
      <c r="A336" s="86"/>
      <c r="B336" s="82"/>
      <c r="C336" s="82"/>
      <c r="D336" s="4" t="s">
        <v>4</v>
      </c>
      <c r="E336" s="2"/>
      <c r="F336" s="2"/>
      <c r="G336" s="2"/>
      <c r="H336" s="7"/>
      <c r="I336" s="7"/>
      <c r="J336" s="10"/>
    </row>
    <row r="337" spans="1:10" ht="20.25" customHeight="1">
      <c r="A337" s="86"/>
      <c r="B337" s="82"/>
      <c r="C337" s="82"/>
      <c r="D337" s="4" t="s">
        <v>5</v>
      </c>
      <c r="E337" s="2"/>
      <c r="F337" s="2"/>
      <c r="G337" s="2"/>
      <c r="H337" s="7"/>
      <c r="I337" s="55">
        <v>2375</v>
      </c>
      <c r="J337" s="55">
        <f aca="true" t="shared" si="15" ref="J337:J394">E337+F337+G337+H337+I337</f>
        <v>2375</v>
      </c>
    </row>
    <row r="338" spans="1:10" ht="20.25" customHeight="1">
      <c r="A338" s="86"/>
      <c r="B338" s="82"/>
      <c r="C338" s="82"/>
      <c r="D338" s="4" t="s">
        <v>6</v>
      </c>
      <c r="E338" s="2"/>
      <c r="F338" s="2"/>
      <c r="G338" s="2"/>
      <c r="H338" s="7"/>
      <c r="I338" s="55">
        <v>125</v>
      </c>
      <c r="J338" s="55">
        <f t="shared" si="15"/>
        <v>125</v>
      </c>
    </row>
    <row r="339" spans="1:10" ht="20.25" customHeight="1">
      <c r="A339" s="86"/>
      <c r="B339" s="82" t="s">
        <v>293</v>
      </c>
      <c r="C339" s="82" t="s">
        <v>210</v>
      </c>
      <c r="D339" s="4" t="s">
        <v>3</v>
      </c>
      <c r="E339" s="2"/>
      <c r="F339" s="2"/>
      <c r="G339" s="7">
        <v>3000</v>
      </c>
      <c r="H339" s="2"/>
      <c r="I339" s="2"/>
      <c r="J339" s="10">
        <f t="shared" si="15"/>
        <v>3000</v>
      </c>
    </row>
    <row r="340" spans="1:10" ht="20.25" customHeight="1">
      <c r="A340" s="86"/>
      <c r="B340" s="82"/>
      <c r="C340" s="82"/>
      <c r="D340" s="4" t="s">
        <v>4</v>
      </c>
      <c r="E340" s="2"/>
      <c r="F340" s="2"/>
      <c r="G340" s="7"/>
      <c r="H340" s="2"/>
      <c r="I340" s="2"/>
      <c r="J340" s="10"/>
    </row>
    <row r="341" spans="1:10" ht="20.25" customHeight="1">
      <c r="A341" s="86"/>
      <c r="B341" s="82"/>
      <c r="C341" s="82"/>
      <c r="D341" s="4" t="s">
        <v>5</v>
      </c>
      <c r="E341" s="2"/>
      <c r="F341" s="2"/>
      <c r="G341" s="7">
        <f>G339-G342</f>
        <v>2850</v>
      </c>
      <c r="H341" s="2"/>
      <c r="I341" s="2"/>
      <c r="J341" s="10">
        <f t="shared" si="15"/>
        <v>2850</v>
      </c>
    </row>
    <row r="342" spans="1:10" ht="20.25" customHeight="1">
      <c r="A342" s="86"/>
      <c r="B342" s="82"/>
      <c r="C342" s="82"/>
      <c r="D342" s="4" t="s">
        <v>6</v>
      </c>
      <c r="E342" s="2"/>
      <c r="F342" s="2"/>
      <c r="G342" s="7">
        <f>G339*0.05</f>
        <v>150</v>
      </c>
      <c r="H342" s="2"/>
      <c r="I342" s="2"/>
      <c r="J342" s="10">
        <f t="shared" si="15"/>
        <v>150</v>
      </c>
    </row>
    <row r="343" spans="1:10" ht="19.5" customHeight="1">
      <c r="A343" s="6" t="s">
        <v>141</v>
      </c>
      <c r="B343" s="57" t="s">
        <v>23</v>
      </c>
      <c r="C343" s="58"/>
      <c r="D343" s="58"/>
      <c r="E343" s="58"/>
      <c r="F343" s="58"/>
      <c r="G343" s="58"/>
      <c r="H343" s="58"/>
      <c r="I343" s="58"/>
      <c r="J343" s="58"/>
    </row>
    <row r="344" spans="1:10" ht="20.25" customHeight="1">
      <c r="A344" s="86"/>
      <c r="B344" s="82" t="s">
        <v>253</v>
      </c>
      <c r="C344" s="82" t="s">
        <v>254</v>
      </c>
      <c r="D344" s="4" t="s">
        <v>3</v>
      </c>
      <c r="E344" s="2"/>
      <c r="F344" s="7">
        <v>3000</v>
      </c>
      <c r="G344" s="7"/>
      <c r="H344" s="2"/>
      <c r="I344" s="2"/>
      <c r="J344" s="10">
        <f>E344+F344+G344+H344+I344</f>
        <v>3000</v>
      </c>
    </row>
    <row r="345" spans="1:10" ht="20.25" customHeight="1">
      <c r="A345" s="86"/>
      <c r="B345" s="82"/>
      <c r="C345" s="82"/>
      <c r="D345" s="4" t="s">
        <v>4</v>
      </c>
      <c r="E345" s="2"/>
      <c r="F345" s="7"/>
      <c r="G345" s="7"/>
      <c r="H345" s="2"/>
      <c r="I345" s="2"/>
      <c r="J345" s="10"/>
    </row>
    <row r="346" spans="1:10" ht="20.25" customHeight="1">
      <c r="A346" s="86"/>
      <c r="B346" s="82"/>
      <c r="C346" s="82"/>
      <c r="D346" s="4" t="s">
        <v>5</v>
      </c>
      <c r="E346" s="2"/>
      <c r="F346" s="7">
        <v>2850</v>
      </c>
      <c r="G346" s="7"/>
      <c r="H346" s="2"/>
      <c r="I346" s="2"/>
      <c r="J346" s="10">
        <f>E346+F346+G346+H346+I346</f>
        <v>2850</v>
      </c>
    </row>
    <row r="347" spans="1:10" ht="20.25" customHeight="1">
      <c r="A347" s="86"/>
      <c r="B347" s="82"/>
      <c r="C347" s="82"/>
      <c r="D347" s="4" t="s">
        <v>6</v>
      </c>
      <c r="E347" s="2"/>
      <c r="F347" s="7">
        <v>150</v>
      </c>
      <c r="G347" s="7"/>
      <c r="H347" s="2"/>
      <c r="I347" s="2"/>
      <c r="J347" s="10">
        <f>E347+F347+G347+H347+I347</f>
        <v>150</v>
      </c>
    </row>
    <row r="348" spans="1:10" ht="19.5" customHeight="1">
      <c r="A348" s="6" t="s">
        <v>143</v>
      </c>
      <c r="B348" s="57" t="s">
        <v>34</v>
      </c>
      <c r="C348" s="58"/>
      <c r="D348" s="58"/>
      <c r="E348" s="58"/>
      <c r="F348" s="58"/>
      <c r="G348" s="58"/>
      <c r="H348" s="58"/>
      <c r="I348" s="58"/>
      <c r="J348" s="58"/>
    </row>
    <row r="349" spans="1:10" ht="19.5" customHeight="1">
      <c r="A349" s="59"/>
      <c r="B349" s="82" t="s">
        <v>163</v>
      </c>
      <c r="C349" s="82" t="s">
        <v>142</v>
      </c>
      <c r="D349" s="17" t="s">
        <v>3</v>
      </c>
      <c r="E349" s="1"/>
      <c r="F349" s="8"/>
      <c r="G349" s="1"/>
      <c r="H349" s="1"/>
      <c r="I349" s="8">
        <v>350</v>
      </c>
      <c r="J349" s="10">
        <f t="shared" si="15"/>
        <v>350</v>
      </c>
    </row>
    <row r="350" spans="1:10" ht="19.5" customHeight="1">
      <c r="A350" s="59"/>
      <c r="B350" s="82"/>
      <c r="C350" s="82"/>
      <c r="D350" s="17" t="s">
        <v>4</v>
      </c>
      <c r="E350" s="1"/>
      <c r="F350" s="1"/>
      <c r="G350" s="1"/>
      <c r="H350" s="1"/>
      <c r="I350" s="8"/>
      <c r="J350" s="10"/>
    </row>
    <row r="351" spans="1:10" ht="19.5" customHeight="1">
      <c r="A351" s="59"/>
      <c r="B351" s="82"/>
      <c r="C351" s="82"/>
      <c r="D351" s="17" t="s">
        <v>5</v>
      </c>
      <c r="E351" s="1"/>
      <c r="F351" s="2"/>
      <c r="G351" s="1"/>
      <c r="H351" s="1"/>
      <c r="I351" s="8">
        <v>330</v>
      </c>
      <c r="J351" s="10">
        <f t="shared" si="15"/>
        <v>330</v>
      </c>
    </row>
    <row r="352" spans="1:10" ht="19.5" customHeight="1">
      <c r="A352" s="59"/>
      <c r="B352" s="82"/>
      <c r="C352" s="82"/>
      <c r="D352" s="17" t="s">
        <v>6</v>
      </c>
      <c r="E352" s="1"/>
      <c r="F352" s="2"/>
      <c r="G352" s="1"/>
      <c r="H352" s="1"/>
      <c r="I352" s="8">
        <v>20</v>
      </c>
      <c r="J352" s="10">
        <f t="shared" si="15"/>
        <v>20</v>
      </c>
    </row>
    <row r="353" spans="1:10" ht="19.5" customHeight="1">
      <c r="A353" s="59"/>
      <c r="B353" s="82" t="s">
        <v>164</v>
      </c>
      <c r="C353" s="82" t="s">
        <v>142</v>
      </c>
      <c r="D353" s="17" t="s">
        <v>3</v>
      </c>
      <c r="E353" s="1"/>
      <c r="F353" s="1"/>
      <c r="G353" s="8">
        <v>1500</v>
      </c>
      <c r="H353" s="1"/>
      <c r="I353" s="1"/>
      <c r="J353" s="10">
        <f t="shared" si="15"/>
        <v>1500</v>
      </c>
    </row>
    <row r="354" spans="1:10" ht="19.5" customHeight="1">
      <c r="A354" s="59"/>
      <c r="B354" s="82"/>
      <c r="C354" s="82"/>
      <c r="D354" s="17" t="s">
        <v>4</v>
      </c>
      <c r="E354" s="1"/>
      <c r="F354" s="1"/>
      <c r="G354" s="8"/>
      <c r="H354" s="1"/>
      <c r="I354" s="1"/>
      <c r="J354" s="10"/>
    </row>
    <row r="355" spans="1:10" ht="19.5" customHeight="1">
      <c r="A355" s="59"/>
      <c r="B355" s="82"/>
      <c r="C355" s="82"/>
      <c r="D355" s="17" t="s">
        <v>5</v>
      </c>
      <c r="E355" s="1"/>
      <c r="F355" s="1"/>
      <c r="G355" s="7">
        <f>G353-G356</f>
        <v>1425</v>
      </c>
      <c r="H355" s="1"/>
      <c r="I355" s="1"/>
      <c r="J355" s="10">
        <f t="shared" si="15"/>
        <v>1425</v>
      </c>
    </row>
    <row r="356" spans="1:10" ht="19.5" customHeight="1">
      <c r="A356" s="59"/>
      <c r="B356" s="82"/>
      <c r="C356" s="82"/>
      <c r="D356" s="17" t="s">
        <v>6</v>
      </c>
      <c r="E356" s="1"/>
      <c r="F356" s="1"/>
      <c r="G356" s="7">
        <f>G353*0.05</f>
        <v>75</v>
      </c>
      <c r="H356" s="1"/>
      <c r="I356" s="1"/>
      <c r="J356" s="10">
        <f t="shared" si="15"/>
        <v>75</v>
      </c>
    </row>
    <row r="357" spans="1:10" ht="19.5" customHeight="1">
      <c r="A357" s="59"/>
      <c r="B357" s="82" t="s">
        <v>94</v>
      </c>
      <c r="C357" s="82" t="s">
        <v>142</v>
      </c>
      <c r="D357" s="17" t="s">
        <v>3</v>
      </c>
      <c r="E357" s="1"/>
      <c r="F357" s="1"/>
      <c r="G357" s="8">
        <v>2000</v>
      </c>
      <c r="H357" s="1"/>
      <c r="I357" s="1"/>
      <c r="J357" s="10">
        <f t="shared" si="15"/>
        <v>2000</v>
      </c>
    </row>
    <row r="358" spans="1:10" ht="19.5" customHeight="1">
      <c r="A358" s="59"/>
      <c r="B358" s="82"/>
      <c r="C358" s="82"/>
      <c r="D358" s="17" t="s">
        <v>4</v>
      </c>
      <c r="E358" s="1"/>
      <c r="F358" s="1"/>
      <c r="G358" s="8"/>
      <c r="H358" s="1"/>
      <c r="I358" s="1"/>
      <c r="J358" s="10"/>
    </row>
    <row r="359" spans="1:10" ht="19.5" customHeight="1">
      <c r="A359" s="59"/>
      <c r="B359" s="82"/>
      <c r="C359" s="82"/>
      <c r="D359" s="17" t="s">
        <v>5</v>
      </c>
      <c r="E359" s="1"/>
      <c r="F359" s="1"/>
      <c r="G359" s="7">
        <f>G357-G360</f>
        <v>1900</v>
      </c>
      <c r="H359" s="1"/>
      <c r="I359" s="1"/>
      <c r="J359" s="10">
        <f t="shared" si="15"/>
        <v>1900</v>
      </c>
    </row>
    <row r="360" spans="1:10" ht="19.5" customHeight="1">
      <c r="A360" s="59"/>
      <c r="B360" s="82"/>
      <c r="C360" s="82"/>
      <c r="D360" s="17" t="s">
        <v>6</v>
      </c>
      <c r="E360" s="1"/>
      <c r="F360" s="1"/>
      <c r="G360" s="7">
        <f>G357*0.05</f>
        <v>100</v>
      </c>
      <c r="H360" s="1"/>
      <c r="I360" s="1"/>
      <c r="J360" s="10">
        <f t="shared" si="15"/>
        <v>100</v>
      </c>
    </row>
    <row r="361" spans="1:10" ht="19.5" customHeight="1">
      <c r="A361" s="59"/>
      <c r="B361" s="82" t="s">
        <v>168</v>
      </c>
      <c r="C361" s="82" t="s">
        <v>142</v>
      </c>
      <c r="D361" s="17" t="s">
        <v>3</v>
      </c>
      <c r="E361" s="1"/>
      <c r="F361" s="1"/>
      <c r="G361" s="1"/>
      <c r="H361" s="8"/>
      <c r="I361" s="8">
        <v>1000</v>
      </c>
      <c r="J361" s="10">
        <f t="shared" si="15"/>
        <v>1000</v>
      </c>
    </row>
    <row r="362" spans="1:10" ht="19.5" customHeight="1">
      <c r="A362" s="59"/>
      <c r="B362" s="82"/>
      <c r="C362" s="82"/>
      <c r="D362" s="17" t="s">
        <v>4</v>
      </c>
      <c r="E362" s="1"/>
      <c r="F362" s="1"/>
      <c r="G362" s="1"/>
      <c r="H362" s="8"/>
      <c r="I362" s="8"/>
      <c r="J362" s="10"/>
    </row>
    <row r="363" spans="1:10" ht="19.5" customHeight="1">
      <c r="A363" s="59"/>
      <c r="B363" s="82"/>
      <c r="C363" s="82"/>
      <c r="D363" s="17" t="s">
        <v>5</v>
      </c>
      <c r="E363" s="1"/>
      <c r="F363" s="1"/>
      <c r="G363" s="1"/>
      <c r="H363" s="7"/>
      <c r="I363" s="8">
        <v>950</v>
      </c>
      <c r="J363" s="10">
        <f t="shared" si="15"/>
        <v>950</v>
      </c>
    </row>
    <row r="364" spans="1:10" ht="19.5" customHeight="1">
      <c r="A364" s="59"/>
      <c r="B364" s="82"/>
      <c r="C364" s="82"/>
      <c r="D364" s="17" t="s">
        <v>6</v>
      </c>
      <c r="E364" s="1"/>
      <c r="F364" s="1"/>
      <c r="G364" s="1"/>
      <c r="H364" s="7"/>
      <c r="I364" s="8">
        <v>50</v>
      </c>
      <c r="J364" s="10">
        <f t="shared" si="15"/>
        <v>50</v>
      </c>
    </row>
    <row r="365" spans="1:10" ht="19.5" customHeight="1">
      <c r="A365" s="59"/>
      <c r="B365" s="82" t="s">
        <v>250</v>
      </c>
      <c r="C365" s="82" t="s">
        <v>142</v>
      </c>
      <c r="D365" s="17" t="s">
        <v>3</v>
      </c>
      <c r="E365" s="1"/>
      <c r="F365" s="1"/>
      <c r="G365" s="8">
        <v>1000</v>
      </c>
      <c r="H365" s="1"/>
      <c r="I365" s="1"/>
      <c r="J365" s="10">
        <f t="shared" si="15"/>
        <v>1000</v>
      </c>
    </row>
    <row r="366" spans="1:10" ht="19.5" customHeight="1">
      <c r="A366" s="59"/>
      <c r="B366" s="82"/>
      <c r="C366" s="82"/>
      <c r="D366" s="17" t="s">
        <v>4</v>
      </c>
      <c r="E366" s="1"/>
      <c r="F366" s="1"/>
      <c r="G366" s="8"/>
      <c r="H366" s="1"/>
      <c r="I366" s="1"/>
      <c r="J366" s="10"/>
    </row>
    <row r="367" spans="1:10" ht="19.5" customHeight="1">
      <c r="A367" s="59"/>
      <c r="B367" s="82"/>
      <c r="C367" s="82"/>
      <c r="D367" s="17" t="s">
        <v>5</v>
      </c>
      <c r="E367" s="1"/>
      <c r="F367" s="1"/>
      <c r="G367" s="7">
        <f>G365-G368</f>
        <v>950</v>
      </c>
      <c r="H367" s="1"/>
      <c r="I367" s="1"/>
      <c r="J367" s="10">
        <f t="shared" si="15"/>
        <v>950</v>
      </c>
    </row>
    <row r="368" spans="1:10" ht="19.5" customHeight="1">
      <c r="A368" s="59"/>
      <c r="B368" s="82"/>
      <c r="C368" s="82"/>
      <c r="D368" s="17" t="s">
        <v>6</v>
      </c>
      <c r="E368" s="1"/>
      <c r="F368" s="1"/>
      <c r="G368" s="7">
        <f>G365*0.05</f>
        <v>50</v>
      </c>
      <c r="H368" s="1"/>
      <c r="I368" s="1"/>
      <c r="J368" s="10">
        <f t="shared" si="15"/>
        <v>50</v>
      </c>
    </row>
    <row r="369" spans="1:10" ht="19.5" customHeight="1">
      <c r="A369" s="59"/>
      <c r="B369" s="82" t="s">
        <v>95</v>
      </c>
      <c r="C369" s="82" t="s">
        <v>142</v>
      </c>
      <c r="D369" s="17" t="s">
        <v>3</v>
      </c>
      <c r="E369" s="1"/>
      <c r="F369" s="1"/>
      <c r="G369" s="8">
        <v>1200</v>
      </c>
      <c r="H369" s="1"/>
      <c r="I369" s="1"/>
      <c r="J369" s="10">
        <f t="shared" si="15"/>
        <v>1200</v>
      </c>
    </row>
    <row r="370" spans="1:10" ht="19.5" customHeight="1">
      <c r="A370" s="59"/>
      <c r="B370" s="82"/>
      <c r="C370" s="82"/>
      <c r="D370" s="17" t="s">
        <v>4</v>
      </c>
      <c r="E370" s="1"/>
      <c r="F370" s="1"/>
      <c r="G370" s="8"/>
      <c r="H370" s="1"/>
      <c r="I370" s="1"/>
      <c r="J370" s="10"/>
    </row>
    <row r="371" spans="1:10" ht="19.5" customHeight="1">
      <c r="A371" s="59"/>
      <c r="B371" s="82"/>
      <c r="C371" s="82"/>
      <c r="D371" s="17" t="s">
        <v>5</v>
      </c>
      <c r="E371" s="1"/>
      <c r="F371" s="1"/>
      <c r="G371" s="7">
        <f>G369-G372</f>
        <v>1140</v>
      </c>
      <c r="H371" s="1"/>
      <c r="I371" s="1"/>
      <c r="J371" s="10">
        <f t="shared" si="15"/>
        <v>1140</v>
      </c>
    </row>
    <row r="372" spans="1:10" ht="19.5" customHeight="1">
      <c r="A372" s="59"/>
      <c r="B372" s="82"/>
      <c r="C372" s="82"/>
      <c r="D372" s="17" t="s">
        <v>6</v>
      </c>
      <c r="E372" s="1"/>
      <c r="F372" s="1"/>
      <c r="G372" s="7">
        <f>G369*0.05</f>
        <v>60</v>
      </c>
      <c r="H372" s="1"/>
      <c r="I372" s="1"/>
      <c r="J372" s="10">
        <f t="shared" si="15"/>
        <v>60</v>
      </c>
    </row>
    <row r="373" spans="1:10" ht="19.5" customHeight="1">
      <c r="A373" s="59"/>
      <c r="B373" s="82" t="s">
        <v>249</v>
      </c>
      <c r="C373" s="82" t="s">
        <v>142</v>
      </c>
      <c r="D373" s="17" t="s">
        <v>3</v>
      </c>
      <c r="E373" s="1"/>
      <c r="F373" s="1"/>
      <c r="G373" s="1"/>
      <c r="H373" s="8"/>
      <c r="I373" s="8">
        <v>300</v>
      </c>
      <c r="J373" s="10">
        <f t="shared" si="15"/>
        <v>300</v>
      </c>
    </row>
    <row r="374" spans="1:10" ht="19.5" customHeight="1">
      <c r="A374" s="59"/>
      <c r="B374" s="82"/>
      <c r="C374" s="82"/>
      <c r="D374" s="17" t="s">
        <v>4</v>
      </c>
      <c r="E374" s="1"/>
      <c r="F374" s="1"/>
      <c r="G374" s="1"/>
      <c r="H374" s="1"/>
      <c r="I374" s="8"/>
      <c r="J374" s="10"/>
    </row>
    <row r="375" spans="1:10" ht="19.5" customHeight="1">
      <c r="A375" s="59"/>
      <c r="B375" s="82"/>
      <c r="C375" s="82"/>
      <c r="D375" s="17" t="s">
        <v>5</v>
      </c>
      <c r="E375" s="1"/>
      <c r="F375" s="1"/>
      <c r="G375" s="1"/>
      <c r="H375" s="7"/>
      <c r="I375" s="8">
        <v>285</v>
      </c>
      <c r="J375" s="10">
        <f t="shared" si="15"/>
        <v>285</v>
      </c>
    </row>
    <row r="376" spans="1:10" ht="19.5" customHeight="1">
      <c r="A376" s="59"/>
      <c r="B376" s="82"/>
      <c r="C376" s="82"/>
      <c r="D376" s="17" t="s">
        <v>6</v>
      </c>
      <c r="E376" s="1"/>
      <c r="F376" s="1"/>
      <c r="G376" s="1"/>
      <c r="H376" s="7"/>
      <c r="I376" s="8">
        <v>15</v>
      </c>
      <c r="J376" s="10">
        <f t="shared" si="15"/>
        <v>15</v>
      </c>
    </row>
    <row r="377" spans="1:10" ht="19.5" customHeight="1">
      <c r="A377" s="59"/>
      <c r="B377" s="82" t="s">
        <v>96</v>
      </c>
      <c r="C377" s="82" t="s">
        <v>142</v>
      </c>
      <c r="D377" s="17" t="s">
        <v>3</v>
      </c>
      <c r="E377" s="1"/>
      <c r="F377" s="1"/>
      <c r="G377" s="1"/>
      <c r="H377" s="8"/>
      <c r="I377" s="8">
        <v>10000</v>
      </c>
      <c r="J377" s="10">
        <f t="shared" si="15"/>
        <v>10000</v>
      </c>
    </row>
    <row r="378" spans="1:10" ht="19.5" customHeight="1">
      <c r="A378" s="59"/>
      <c r="B378" s="82"/>
      <c r="C378" s="82"/>
      <c r="D378" s="17" t="s">
        <v>4</v>
      </c>
      <c r="E378" s="1"/>
      <c r="F378" s="1"/>
      <c r="G378" s="1"/>
      <c r="H378" s="8"/>
      <c r="I378" s="8"/>
      <c r="J378" s="10"/>
    </row>
    <row r="379" spans="1:10" ht="19.5" customHeight="1">
      <c r="A379" s="59"/>
      <c r="B379" s="82"/>
      <c r="C379" s="82"/>
      <c r="D379" s="17" t="s">
        <v>5</v>
      </c>
      <c r="E379" s="1"/>
      <c r="F379" s="1"/>
      <c r="G379" s="1"/>
      <c r="H379" s="7"/>
      <c r="I379" s="8">
        <v>9500</v>
      </c>
      <c r="J379" s="10">
        <f t="shared" si="15"/>
        <v>9500</v>
      </c>
    </row>
    <row r="380" spans="1:10" ht="19.5" customHeight="1">
      <c r="A380" s="59"/>
      <c r="B380" s="82"/>
      <c r="C380" s="82"/>
      <c r="D380" s="17" t="s">
        <v>6</v>
      </c>
      <c r="E380" s="1"/>
      <c r="F380" s="1"/>
      <c r="G380" s="1"/>
      <c r="H380" s="7"/>
      <c r="I380" s="8">
        <v>500</v>
      </c>
      <c r="J380" s="10">
        <f t="shared" si="15"/>
        <v>500</v>
      </c>
    </row>
    <row r="381" spans="1:10" ht="19.5" customHeight="1">
      <c r="A381" s="59"/>
      <c r="B381" s="82" t="s">
        <v>97</v>
      </c>
      <c r="C381" s="82" t="s">
        <v>142</v>
      </c>
      <c r="D381" s="17" t="s">
        <v>3</v>
      </c>
      <c r="E381" s="1"/>
      <c r="F381" s="1"/>
      <c r="G381" s="1"/>
      <c r="H381" s="1"/>
      <c r="I381" s="8">
        <v>10000</v>
      </c>
      <c r="J381" s="10">
        <f t="shared" si="15"/>
        <v>10000</v>
      </c>
    </row>
    <row r="382" spans="1:10" ht="19.5" customHeight="1">
      <c r="A382" s="59"/>
      <c r="B382" s="82"/>
      <c r="C382" s="82"/>
      <c r="D382" s="17" t="s">
        <v>4</v>
      </c>
      <c r="E382" s="1"/>
      <c r="F382" s="1"/>
      <c r="G382" s="1"/>
      <c r="H382" s="1"/>
      <c r="I382" s="8"/>
      <c r="J382" s="10"/>
    </row>
    <row r="383" spans="1:10" ht="19.5" customHeight="1">
      <c r="A383" s="59"/>
      <c r="B383" s="82"/>
      <c r="C383" s="82"/>
      <c r="D383" s="17" t="s">
        <v>5</v>
      </c>
      <c r="E383" s="1"/>
      <c r="F383" s="1"/>
      <c r="G383" s="1"/>
      <c r="H383" s="1"/>
      <c r="I383" s="7">
        <v>9500</v>
      </c>
      <c r="J383" s="10">
        <f t="shared" si="15"/>
        <v>9500</v>
      </c>
    </row>
    <row r="384" spans="1:10" ht="19.5" customHeight="1">
      <c r="A384" s="59"/>
      <c r="B384" s="82"/>
      <c r="C384" s="82"/>
      <c r="D384" s="17" t="s">
        <v>6</v>
      </c>
      <c r="E384" s="1"/>
      <c r="F384" s="1"/>
      <c r="G384" s="1"/>
      <c r="H384" s="1"/>
      <c r="I384" s="7">
        <v>500</v>
      </c>
      <c r="J384" s="10">
        <f t="shared" si="15"/>
        <v>500</v>
      </c>
    </row>
    <row r="385" spans="1:10" ht="19.5" customHeight="1">
      <c r="A385" s="59"/>
      <c r="B385" s="82" t="s">
        <v>46</v>
      </c>
      <c r="C385" s="82" t="s">
        <v>142</v>
      </c>
      <c r="D385" s="17" t="s">
        <v>3</v>
      </c>
      <c r="E385" s="1"/>
      <c r="F385" s="1"/>
      <c r="G385" s="1"/>
      <c r="H385" s="1"/>
      <c r="I385" s="8">
        <v>7000</v>
      </c>
      <c r="J385" s="10">
        <f t="shared" si="15"/>
        <v>7000</v>
      </c>
    </row>
    <row r="386" spans="1:10" ht="19.5" customHeight="1">
      <c r="A386" s="59"/>
      <c r="B386" s="82"/>
      <c r="C386" s="82"/>
      <c r="D386" s="17" t="s">
        <v>4</v>
      </c>
      <c r="E386" s="1"/>
      <c r="F386" s="1"/>
      <c r="G386" s="1"/>
      <c r="H386" s="1"/>
      <c r="I386" s="8"/>
      <c r="J386" s="10"/>
    </row>
    <row r="387" spans="1:10" ht="19.5" customHeight="1">
      <c r="A387" s="59"/>
      <c r="B387" s="82"/>
      <c r="C387" s="82"/>
      <c r="D387" s="17" t="s">
        <v>5</v>
      </c>
      <c r="E387" s="1"/>
      <c r="F387" s="1"/>
      <c r="G387" s="1"/>
      <c r="H387" s="1"/>
      <c r="I387" s="7">
        <v>6650</v>
      </c>
      <c r="J387" s="10">
        <f t="shared" si="15"/>
        <v>6650</v>
      </c>
    </row>
    <row r="388" spans="1:10" ht="19.5" customHeight="1">
      <c r="A388" s="59"/>
      <c r="B388" s="82"/>
      <c r="C388" s="82"/>
      <c r="D388" s="17" t="s">
        <v>6</v>
      </c>
      <c r="E388" s="1"/>
      <c r="F388" s="1"/>
      <c r="G388" s="1"/>
      <c r="H388" s="1"/>
      <c r="I388" s="7">
        <v>350</v>
      </c>
      <c r="J388" s="10">
        <f t="shared" si="15"/>
        <v>350</v>
      </c>
    </row>
    <row r="389" spans="1:10" ht="19.5" customHeight="1">
      <c r="A389" s="6" t="s">
        <v>144</v>
      </c>
      <c r="B389" s="57" t="s">
        <v>29</v>
      </c>
      <c r="C389" s="58"/>
      <c r="D389" s="58"/>
      <c r="E389" s="58"/>
      <c r="F389" s="58"/>
      <c r="G389" s="58"/>
      <c r="H389" s="58"/>
      <c r="I389" s="58"/>
      <c r="J389" s="58"/>
    </row>
    <row r="390" spans="1:10" ht="20.25" customHeight="1">
      <c r="A390" s="59"/>
      <c r="B390" s="82" t="s">
        <v>295</v>
      </c>
      <c r="C390" s="82" t="s">
        <v>191</v>
      </c>
      <c r="D390" s="4" t="s">
        <v>3</v>
      </c>
      <c r="E390" s="1"/>
      <c r="F390" s="8">
        <v>3000</v>
      </c>
      <c r="G390" s="8"/>
      <c r="H390" s="8"/>
      <c r="I390" s="8"/>
      <c r="J390" s="10">
        <f>E390+F390+G390+H390+I390</f>
        <v>3000</v>
      </c>
    </row>
    <row r="391" spans="1:10" ht="20.25" customHeight="1">
      <c r="A391" s="59"/>
      <c r="B391" s="82"/>
      <c r="C391" s="82"/>
      <c r="D391" s="4" t="s">
        <v>4</v>
      </c>
      <c r="E391" s="1"/>
      <c r="F391" s="8"/>
      <c r="G391" s="8"/>
      <c r="H391" s="8"/>
      <c r="I391" s="8"/>
      <c r="J391" s="10"/>
    </row>
    <row r="392" spans="1:10" ht="20.25" customHeight="1">
      <c r="A392" s="59"/>
      <c r="B392" s="82"/>
      <c r="C392" s="82"/>
      <c r="D392" s="4" t="s">
        <v>5</v>
      </c>
      <c r="E392" s="1"/>
      <c r="F392" s="8">
        <v>2850</v>
      </c>
      <c r="G392" s="7"/>
      <c r="H392" s="8"/>
      <c r="I392" s="8"/>
      <c r="J392" s="10">
        <f>E392+F392+G392+H392+I392</f>
        <v>2850</v>
      </c>
    </row>
    <row r="393" spans="1:10" ht="20.25" customHeight="1">
      <c r="A393" s="59"/>
      <c r="B393" s="82"/>
      <c r="C393" s="82"/>
      <c r="D393" s="4" t="s">
        <v>6</v>
      </c>
      <c r="E393" s="1"/>
      <c r="F393" s="8">
        <v>150</v>
      </c>
      <c r="G393" s="7"/>
      <c r="H393" s="8"/>
      <c r="I393" s="8"/>
      <c r="J393" s="10">
        <f>E393+F393+G393+H393+I393</f>
        <v>150</v>
      </c>
    </row>
    <row r="394" spans="1:10" ht="20.25" customHeight="1">
      <c r="A394" s="59"/>
      <c r="B394" s="82" t="s">
        <v>294</v>
      </c>
      <c r="C394" s="82" t="s">
        <v>191</v>
      </c>
      <c r="D394" s="4" t="s">
        <v>3</v>
      </c>
      <c r="E394" s="1"/>
      <c r="F394" s="8">
        <v>2400</v>
      </c>
      <c r="G394" s="8"/>
      <c r="H394" s="8"/>
      <c r="I394" s="8"/>
      <c r="J394" s="10">
        <f t="shared" si="15"/>
        <v>2400</v>
      </c>
    </row>
    <row r="395" spans="1:10" ht="20.25" customHeight="1">
      <c r="A395" s="59"/>
      <c r="B395" s="82"/>
      <c r="C395" s="82"/>
      <c r="D395" s="4" t="s">
        <v>4</v>
      </c>
      <c r="E395" s="1"/>
      <c r="F395" s="8"/>
      <c r="G395" s="8"/>
      <c r="H395" s="8"/>
      <c r="I395" s="8"/>
      <c r="J395" s="10"/>
    </row>
    <row r="396" spans="1:10" ht="20.25" customHeight="1">
      <c r="A396" s="59"/>
      <c r="B396" s="82"/>
      <c r="C396" s="82"/>
      <c r="D396" s="4" t="s">
        <v>5</v>
      </c>
      <c r="E396" s="1"/>
      <c r="F396" s="8">
        <v>2200</v>
      </c>
      <c r="G396" s="7"/>
      <c r="H396" s="8"/>
      <c r="I396" s="8"/>
      <c r="J396" s="10">
        <f>E396+F396+G396+H396+I396</f>
        <v>2200</v>
      </c>
    </row>
    <row r="397" spans="1:10" ht="20.25" customHeight="1">
      <c r="A397" s="59"/>
      <c r="B397" s="82"/>
      <c r="C397" s="82"/>
      <c r="D397" s="4" t="s">
        <v>6</v>
      </c>
      <c r="E397" s="1"/>
      <c r="F397" s="8">
        <v>200</v>
      </c>
      <c r="G397" s="7"/>
      <c r="H397" s="8"/>
      <c r="I397" s="8"/>
      <c r="J397" s="10">
        <f>E397+F397+G397+H397+I397</f>
        <v>200</v>
      </c>
    </row>
    <row r="398" spans="1:10" ht="19.5" customHeight="1">
      <c r="A398" s="6" t="s">
        <v>145</v>
      </c>
      <c r="B398" s="57" t="s">
        <v>33</v>
      </c>
      <c r="C398" s="58"/>
      <c r="D398" s="58"/>
      <c r="E398" s="58"/>
      <c r="F398" s="58"/>
      <c r="G398" s="58"/>
      <c r="H398" s="58"/>
      <c r="I398" s="58"/>
      <c r="J398" s="58"/>
    </row>
    <row r="399" spans="1:10" ht="22.5" customHeight="1">
      <c r="A399" s="59"/>
      <c r="B399" s="82" t="s">
        <v>296</v>
      </c>
      <c r="C399" s="82" t="s">
        <v>211</v>
      </c>
      <c r="D399" s="4" t="s">
        <v>3</v>
      </c>
      <c r="E399" s="2"/>
      <c r="F399" s="2"/>
      <c r="G399" s="2"/>
      <c r="H399" s="7"/>
      <c r="I399" s="7">
        <v>2800</v>
      </c>
      <c r="J399" s="10">
        <f aca="true" t="shared" si="16" ref="J399:J458">E399+F399+G399+H399+I399</f>
        <v>2800</v>
      </c>
    </row>
    <row r="400" spans="1:10" ht="22.5" customHeight="1">
      <c r="A400" s="59"/>
      <c r="B400" s="82"/>
      <c r="C400" s="82"/>
      <c r="D400" s="4" t="s">
        <v>4</v>
      </c>
      <c r="E400" s="2"/>
      <c r="F400" s="2"/>
      <c r="G400" s="2"/>
      <c r="H400" s="7"/>
      <c r="I400" s="7"/>
      <c r="J400" s="10"/>
    </row>
    <row r="401" spans="1:10" ht="22.5" customHeight="1">
      <c r="A401" s="59"/>
      <c r="B401" s="82"/>
      <c r="C401" s="82"/>
      <c r="D401" s="4" t="s">
        <v>5</v>
      </c>
      <c r="E401" s="2"/>
      <c r="F401" s="2"/>
      <c r="G401" s="2"/>
      <c r="H401" s="7"/>
      <c r="I401" s="7">
        <v>2660</v>
      </c>
      <c r="J401" s="10">
        <f t="shared" si="16"/>
        <v>2660</v>
      </c>
    </row>
    <row r="402" spans="1:10" ht="22.5" customHeight="1">
      <c r="A402" s="59"/>
      <c r="B402" s="82"/>
      <c r="C402" s="82"/>
      <c r="D402" s="4" t="s">
        <v>6</v>
      </c>
      <c r="E402" s="2"/>
      <c r="F402" s="2"/>
      <c r="G402" s="2"/>
      <c r="H402" s="7"/>
      <c r="I402" s="7">
        <v>140</v>
      </c>
      <c r="J402" s="10">
        <f t="shared" si="16"/>
        <v>140</v>
      </c>
    </row>
    <row r="403" spans="1:10" ht="22.5" customHeight="1">
      <c r="A403" s="59"/>
      <c r="B403" s="82" t="s">
        <v>297</v>
      </c>
      <c r="C403" s="82" t="s">
        <v>212</v>
      </c>
      <c r="D403" s="4" t="s">
        <v>3</v>
      </c>
      <c r="E403" s="2"/>
      <c r="F403" s="2"/>
      <c r="G403" s="2"/>
      <c r="H403" s="7"/>
      <c r="I403" s="7">
        <v>1700</v>
      </c>
      <c r="J403" s="10">
        <f t="shared" si="16"/>
        <v>1700</v>
      </c>
    </row>
    <row r="404" spans="1:10" ht="22.5" customHeight="1">
      <c r="A404" s="59"/>
      <c r="B404" s="82"/>
      <c r="C404" s="82"/>
      <c r="D404" s="4" t="s">
        <v>4</v>
      </c>
      <c r="E404" s="2"/>
      <c r="F404" s="2"/>
      <c r="G404" s="2"/>
      <c r="H404" s="7"/>
      <c r="I404" s="7"/>
      <c r="J404" s="10"/>
    </row>
    <row r="405" spans="1:10" ht="22.5" customHeight="1">
      <c r="A405" s="59"/>
      <c r="B405" s="82"/>
      <c r="C405" s="82"/>
      <c r="D405" s="4" t="s">
        <v>5</v>
      </c>
      <c r="E405" s="2"/>
      <c r="F405" s="2"/>
      <c r="G405" s="2"/>
      <c r="H405" s="7"/>
      <c r="I405" s="7">
        <v>1600</v>
      </c>
      <c r="J405" s="10">
        <f t="shared" si="16"/>
        <v>1600</v>
      </c>
    </row>
    <row r="406" spans="1:10" ht="22.5" customHeight="1">
      <c r="A406" s="59"/>
      <c r="B406" s="82"/>
      <c r="C406" s="82"/>
      <c r="D406" s="4" t="s">
        <v>6</v>
      </c>
      <c r="E406" s="2"/>
      <c r="F406" s="2"/>
      <c r="G406" s="2"/>
      <c r="H406" s="7"/>
      <c r="I406" s="7">
        <v>100</v>
      </c>
      <c r="J406" s="10">
        <f t="shared" si="16"/>
        <v>100</v>
      </c>
    </row>
    <row r="407" spans="1:10" ht="19.5" customHeight="1">
      <c r="A407" s="6" t="s">
        <v>146</v>
      </c>
      <c r="B407" s="57" t="s">
        <v>158</v>
      </c>
      <c r="C407" s="58"/>
      <c r="D407" s="58"/>
      <c r="E407" s="58"/>
      <c r="F407" s="58"/>
      <c r="G407" s="58"/>
      <c r="H407" s="58"/>
      <c r="I407" s="58"/>
      <c r="J407" s="58"/>
    </row>
    <row r="408" spans="1:10" ht="22.5" customHeight="1">
      <c r="A408" s="59"/>
      <c r="B408" s="82" t="s">
        <v>98</v>
      </c>
      <c r="C408" s="82" t="s">
        <v>213</v>
      </c>
      <c r="D408" s="4" t="s">
        <v>3</v>
      </c>
      <c r="E408" s="2"/>
      <c r="F408" s="2"/>
      <c r="G408" s="2"/>
      <c r="H408" s="2"/>
      <c r="I408" s="7">
        <v>17800</v>
      </c>
      <c r="J408" s="10">
        <f t="shared" si="16"/>
        <v>17800</v>
      </c>
    </row>
    <row r="409" spans="1:10" ht="22.5" customHeight="1">
      <c r="A409" s="59"/>
      <c r="B409" s="82"/>
      <c r="C409" s="82"/>
      <c r="D409" s="4" t="s">
        <v>4</v>
      </c>
      <c r="E409" s="2"/>
      <c r="F409" s="2"/>
      <c r="G409" s="2"/>
      <c r="H409" s="2"/>
      <c r="I409" s="7"/>
      <c r="J409" s="10"/>
    </row>
    <row r="410" spans="1:10" ht="22.5" customHeight="1">
      <c r="A410" s="59"/>
      <c r="B410" s="82"/>
      <c r="C410" s="82"/>
      <c r="D410" s="4" t="s">
        <v>5</v>
      </c>
      <c r="E410" s="2"/>
      <c r="F410" s="2"/>
      <c r="G410" s="2"/>
      <c r="H410" s="2"/>
      <c r="I410" s="7">
        <v>16900</v>
      </c>
      <c r="J410" s="10">
        <f t="shared" si="16"/>
        <v>16900</v>
      </c>
    </row>
    <row r="411" spans="1:10" ht="22.5" customHeight="1">
      <c r="A411" s="59"/>
      <c r="B411" s="82"/>
      <c r="C411" s="82"/>
      <c r="D411" s="4" t="s">
        <v>6</v>
      </c>
      <c r="E411" s="2"/>
      <c r="F411" s="2"/>
      <c r="G411" s="2"/>
      <c r="H411" s="2"/>
      <c r="I411" s="7">
        <v>900</v>
      </c>
      <c r="J411" s="10">
        <f t="shared" si="16"/>
        <v>900</v>
      </c>
    </row>
    <row r="412" spans="1:10" ht="22.5" customHeight="1">
      <c r="A412" s="59"/>
      <c r="B412" s="82" t="s">
        <v>298</v>
      </c>
      <c r="C412" s="82" t="s">
        <v>213</v>
      </c>
      <c r="D412" s="4" t="s">
        <v>3</v>
      </c>
      <c r="E412" s="54"/>
      <c r="F412" s="10">
        <v>14670</v>
      </c>
      <c r="G412" s="54"/>
      <c r="H412" s="10"/>
      <c r="I412" s="54"/>
      <c r="J412" s="10">
        <f t="shared" si="16"/>
        <v>14670</v>
      </c>
    </row>
    <row r="413" spans="1:10" ht="22.5" customHeight="1">
      <c r="A413" s="59"/>
      <c r="B413" s="82"/>
      <c r="C413" s="82"/>
      <c r="D413" s="4" t="s">
        <v>4</v>
      </c>
      <c r="E413" s="2"/>
      <c r="F413" s="7"/>
      <c r="G413" s="2"/>
      <c r="H413" s="2"/>
      <c r="I413" s="2"/>
      <c r="J413" s="10"/>
    </row>
    <row r="414" spans="1:10" ht="22.5" customHeight="1">
      <c r="A414" s="59"/>
      <c r="B414" s="82"/>
      <c r="C414" s="82"/>
      <c r="D414" s="4" t="s">
        <v>5</v>
      </c>
      <c r="E414" s="2"/>
      <c r="F414" s="7">
        <v>13900</v>
      </c>
      <c r="G414" s="2"/>
      <c r="H414" s="7"/>
      <c r="I414" s="7"/>
      <c r="J414" s="10">
        <f t="shared" si="16"/>
        <v>13900</v>
      </c>
    </row>
    <row r="415" spans="1:10" ht="22.5" customHeight="1">
      <c r="A415" s="59"/>
      <c r="B415" s="82"/>
      <c r="C415" s="82"/>
      <c r="D415" s="4" t="s">
        <v>6</v>
      </c>
      <c r="E415" s="2"/>
      <c r="F415" s="7">
        <v>770</v>
      </c>
      <c r="G415" s="2"/>
      <c r="H415" s="7"/>
      <c r="I415" s="7"/>
      <c r="J415" s="10">
        <f t="shared" si="16"/>
        <v>770</v>
      </c>
    </row>
    <row r="416" spans="1:10" ht="19.5" customHeight="1">
      <c r="A416" s="6" t="s">
        <v>147</v>
      </c>
      <c r="B416" s="57" t="s">
        <v>28</v>
      </c>
      <c r="C416" s="58"/>
      <c r="D416" s="58"/>
      <c r="E416" s="58"/>
      <c r="F416" s="58"/>
      <c r="G416" s="58"/>
      <c r="H416" s="58"/>
      <c r="I416" s="58"/>
      <c r="J416" s="58"/>
    </row>
    <row r="417" spans="1:10" ht="23.25" customHeight="1">
      <c r="A417" s="60"/>
      <c r="B417" s="82" t="s">
        <v>243</v>
      </c>
      <c r="C417" s="82" t="s">
        <v>214</v>
      </c>
      <c r="D417" s="4" t="s">
        <v>3</v>
      </c>
      <c r="E417" s="7"/>
      <c r="F417" s="7">
        <v>8500</v>
      </c>
      <c r="G417" s="7"/>
      <c r="H417" s="7"/>
      <c r="I417" s="7"/>
      <c r="J417" s="10">
        <f t="shared" si="16"/>
        <v>8500</v>
      </c>
    </row>
    <row r="418" spans="1:10" ht="23.25" customHeight="1">
      <c r="A418" s="60"/>
      <c r="B418" s="82"/>
      <c r="C418" s="82"/>
      <c r="D418" s="4" t="s">
        <v>4</v>
      </c>
      <c r="E418" s="7"/>
      <c r="F418" s="7"/>
      <c r="G418" s="7"/>
      <c r="H418" s="7"/>
      <c r="I418" s="7"/>
      <c r="J418" s="10"/>
    </row>
    <row r="419" spans="1:10" ht="23.25" customHeight="1">
      <c r="A419" s="60"/>
      <c r="B419" s="82"/>
      <c r="C419" s="82"/>
      <c r="D419" s="4" t="s">
        <v>5</v>
      </c>
      <c r="E419" s="7"/>
      <c r="F419" s="7">
        <v>8000</v>
      </c>
      <c r="G419" s="7"/>
      <c r="H419" s="7"/>
      <c r="I419" s="7"/>
      <c r="J419" s="10">
        <f t="shared" si="16"/>
        <v>8000</v>
      </c>
    </row>
    <row r="420" spans="1:10" ht="23.25" customHeight="1">
      <c r="A420" s="60"/>
      <c r="B420" s="82"/>
      <c r="C420" s="82"/>
      <c r="D420" s="4" t="s">
        <v>6</v>
      </c>
      <c r="E420" s="7"/>
      <c r="F420" s="7">
        <v>500</v>
      </c>
      <c r="G420" s="7"/>
      <c r="H420" s="7"/>
      <c r="I420" s="7"/>
      <c r="J420" s="10">
        <f t="shared" si="16"/>
        <v>500</v>
      </c>
    </row>
    <row r="421" spans="1:10" ht="23.25" customHeight="1">
      <c r="A421" s="60"/>
      <c r="B421" s="82" t="s">
        <v>99</v>
      </c>
      <c r="C421" s="82" t="s">
        <v>215</v>
      </c>
      <c r="D421" s="4" t="s">
        <v>3</v>
      </c>
      <c r="E421" s="2"/>
      <c r="F421" s="7"/>
      <c r="G421" s="7"/>
      <c r="H421" s="7"/>
      <c r="I421" s="7">
        <v>8000</v>
      </c>
      <c r="J421" s="11">
        <f t="shared" si="16"/>
        <v>8000</v>
      </c>
    </row>
    <row r="422" spans="1:10" ht="23.25" customHeight="1">
      <c r="A422" s="60"/>
      <c r="B422" s="82"/>
      <c r="C422" s="82"/>
      <c r="D422" s="4" t="s">
        <v>4</v>
      </c>
      <c r="E422" s="2"/>
      <c r="F422" s="7"/>
      <c r="G422" s="7"/>
      <c r="H422" s="7"/>
      <c r="I422" s="7"/>
      <c r="J422" s="11"/>
    </row>
    <row r="423" spans="1:10" ht="23.25" customHeight="1">
      <c r="A423" s="60"/>
      <c r="B423" s="82"/>
      <c r="C423" s="82"/>
      <c r="D423" s="4" t="s">
        <v>5</v>
      </c>
      <c r="E423" s="2"/>
      <c r="F423" s="7"/>
      <c r="G423" s="7"/>
      <c r="H423" s="7"/>
      <c r="I423" s="7">
        <v>7600</v>
      </c>
      <c r="J423" s="11">
        <f t="shared" si="16"/>
        <v>7600</v>
      </c>
    </row>
    <row r="424" spans="1:10" ht="23.25" customHeight="1">
      <c r="A424" s="60"/>
      <c r="B424" s="82"/>
      <c r="C424" s="82"/>
      <c r="D424" s="4" t="s">
        <v>6</v>
      </c>
      <c r="E424" s="2"/>
      <c r="F424" s="7"/>
      <c r="G424" s="7"/>
      <c r="H424" s="7"/>
      <c r="I424" s="7">
        <v>400</v>
      </c>
      <c r="J424" s="11">
        <f t="shared" si="16"/>
        <v>400</v>
      </c>
    </row>
    <row r="425" spans="1:10" ht="23.25" customHeight="1">
      <c r="A425" s="60"/>
      <c r="B425" s="82" t="s">
        <v>100</v>
      </c>
      <c r="C425" s="82" t="s">
        <v>214</v>
      </c>
      <c r="D425" s="4" t="s">
        <v>3</v>
      </c>
      <c r="E425" s="2"/>
      <c r="F425" s="2"/>
      <c r="G425" s="2"/>
      <c r="H425" s="7"/>
      <c r="I425" s="7">
        <v>16800</v>
      </c>
      <c r="J425" s="10">
        <f t="shared" si="16"/>
        <v>16800</v>
      </c>
    </row>
    <row r="426" spans="1:10" ht="23.25" customHeight="1">
      <c r="A426" s="60"/>
      <c r="B426" s="82"/>
      <c r="C426" s="82"/>
      <c r="D426" s="4" t="s">
        <v>4</v>
      </c>
      <c r="E426" s="2"/>
      <c r="F426" s="2"/>
      <c r="G426" s="2"/>
      <c r="H426" s="7"/>
      <c r="I426" s="7"/>
      <c r="J426" s="10"/>
    </row>
    <row r="427" spans="1:10" ht="23.25" customHeight="1">
      <c r="A427" s="60"/>
      <c r="B427" s="82"/>
      <c r="C427" s="82"/>
      <c r="D427" s="4" t="s">
        <v>5</v>
      </c>
      <c r="E427" s="2"/>
      <c r="F427" s="2"/>
      <c r="G427" s="2"/>
      <c r="H427" s="7"/>
      <c r="I427" s="55">
        <v>15960</v>
      </c>
      <c r="J427" s="55">
        <f t="shared" si="16"/>
        <v>15960</v>
      </c>
    </row>
    <row r="428" spans="1:10" ht="23.25" customHeight="1">
      <c r="A428" s="60"/>
      <c r="B428" s="82"/>
      <c r="C428" s="82"/>
      <c r="D428" s="4" t="s">
        <v>6</v>
      </c>
      <c r="E428" s="2"/>
      <c r="F428" s="2"/>
      <c r="G428" s="2"/>
      <c r="H428" s="7"/>
      <c r="I428" s="7">
        <v>840</v>
      </c>
      <c r="J428" s="10">
        <f t="shared" si="16"/>
        <v>840</v>
      </c>
    </row>
    <row r="429" spans="1:10" ht="23.25" customHeight="1">
      <c r="A429" s="60"/>
      <c r="B429" s="82" t="s">
        <v>101</v>
      </c>
      <c r="C429" s="82" t="s">
        <v>214</v>
      </c>
      <c r="D429" s="17" t="s">
        <v>3</v>
      </c>
      <c r="E429" s="1"/>
      <c r="F429" s="1"/>
      <c r="G429" s="8">
        <v>5500</v>
      </c>
      <c r="H429" s="8"/>
      <c r="I429" s="8"/>
      <c r="J429" s="10">
        <f t="shared" si="16"/>
        <v>5500</v>
      </c>
    </row>
    <row r="430" spans="1:10" ht="23.25" customHeight="1">
      <c r="A430" s="60"/>
      <c r="B430" s="82"/>
      <c r="C430" s="82"/>
      <c r="D430" s="17" t="s">
        <v>4</v>
      </c>
      <c r="E430" s="1"/>
      <c r="F430" s="1"/>
      <c r="G430" s="8"/>
      <c r="H430" s="8"/>
      <c r="I430" s="8"/>
      <c r="J430" s="10"/>
    </row>
    <row r="431" spans="1:10" ht="23.25" customHeight="1">
      <c r="A431" s="60"/>
      <c r="B431" s="82"/>
      <c r="C431" s="82"/>
      <c r="D431" s="17" t="s">
        <v>5</v>
      </c>
      <c r="E431" s="1"/>
      <c r="F431" s="1"/>
      <c r="G431" s="7">
        <f>G429-G432</f>
        <v>5225</v>
      </c>
      <c r="H431" s="8"/>
      <c r="I431" s="8"/>
      <c r="J431" s="10">
        <f t="shared" si="16"/>
        <v>5225</v>
      </c>
    </row>
    <row r="432" spans="1:10" ht="23.25" customHeight="1">
      <c r="A432" s="60"/>
      <c r="B432" s="82"/>
      <c r="C432" s="82"/>
      <c r="D432" s="17" t="s">
        <v>6</v>
      </c>
      <c r="E432" s="1"/>
      <c r="F432" s="1"/>
      <c r="G432" s="7">
        <f>G429*0.05</f>
        <v>275</v>
      </c>
      <c r="H432" s="8"/>
      <c r="I432" s="8"/>
      <c r="J432" s="10">
        <f t="shared" si="16"/>
        <v>275</v>
      </c>
    </row>
    <row r="433" spans="1:10" ht="19.5" customHeight="1">
      <c r="A433" s="6" t="s">
        <v>149</v>
      </c>
      <c r="B433" s="57" t="s">
        <v>32</v>
      </c>
      <c r="C433" s="58"/>
      <c r="D433" s="58"/>
      <c r="E433" s="58"/>
      <c r="F433" s="58"/>
      <c r="G433" s="58"/>
      <c r="H433" s="58"/>
      <c r="I433" s="58"/>
      <c r="J433" s="58"/>
    </row>
    <row r="434" spans="1:10" ht="23.25" customHeight="1">
      <c r="A434" s="59"/>
      <c r="B434" s="82" t="s">
        <v>102</v>
      </c>
      <c r="C434" s="82" t="s">
        <v>216</v>
      </c>
      <c r="D434" s="4" t="s">
        <v>3</v>
      </c>
      <c r="E434" s="2"/>
      <c r="F434" s="2"/>
      <c r="G434" s="2"/>
      <c r="H434" s="7"/>
      <c r="I434" s="11">
        <v>2500</v>
      </c>
      <c r="J434" s="11">
        <f t="shared" si="16"/>
        <v>2500</v>
      </c>
    </row>
    <row r="435" spans="1:10" ht="23.25" customHeight="1">
      <c r="A435" s="59"/>
      <c r="B435" s="82"/>
      <c r="C435" s="82"/>
      <c r="D435" s="4" t="s">
        <v>4</v>
      </c>
      <c r="E435" s="2"/>
      <c r="F435" s="2"/>
      <c r="G435" s="2"/>
      <c r="H435" s="7"/>
      <c r="I435" s="11"/>
      <c r="J435" s="11"/>
    </row>
    <row r="436" spans="1:10" ht="23.25" customHeight="1">
      <c r="A436" s="59"/>
      <c r="B436" s="82"/>
      <c r="C436" s="82"/>
      <c r="D436" s="4" t="s">
        <v>5</v>
      </c>
      <c r="E436" s="2"/>
      <c r="F436" s="2"/>
      <c r="G436" s="2"/>
      <c r="H436" s="7"/>
      <c r="I436" s="11">
        <v>2370</v>
      </c>
      <c r="J436" s="11">
        <f t="shared" si="16"/>
        <v>2370</v>
      </c>
    </row>
    <row r="437" spans="1:10" ht="23.25" customHeight="1">
      <c r="A437" s="59"/>
      <c r="B437" s="82"/>
      <c r="C437" s="82"/>
      <c r="D437" s="4" t="s">
        <v>6</v>
      </c>
      <c r="E437" s="2"/>
      <c r="F437" s="2"/>
      <c r="G437" s="2"/>
      <c r="H437" s="7"/>
      <c r="I437" s="11">
        <v>130</v>
      </c>
      <c r="J437" s="11">
        <f t="shared" si="16"/>
        <v>130</v>
      </c>
    </row>
    <row r="438" spans="1:10" ht="23.25" customHeight="1">
      <c r="A438" s="59"/>
      <c r="B438" s="82" t="s">
        <v>103</v>
      </c>
      <c r="C438" s="82" t="s">
        <v>148</v>
      </c>
      <c r="D438" s="4" t="s">
        <v>3</v>
      </c>
      <c r="E438" s="2"/>
      <c r="F438" s="2"/>
      <c r="G438" s="2"/>
      <c r="H438" s="2"/>
      <c r="I438" s="11">
        <v>2500</v>
      </c>
      <c r="J438" s="11">
        <f t="shared" si="16"/>
        <v>2500</v>
      </c>
    </row>
    <row r="439" spans="1:10" ht="23.25" customHeight="1">
      <c r="A439" s="59"/>
      <c r="B439" s="82"/>
      <c r="C439" s="82"/>
      <c r="D439" s="4" t="s">
        <v>4</v>
      </c>
      <c r="E439" s="2"/>
      <c r="F439" s="2"/>
      <c r="G439" s="2"/>
      <c r="H439" s="2"/>
      <c r="I439" s="7"/>
      <c r="J439" s="10"/>
    </row>
    <row r="440" spans="1:10" ht="23.25" customHeight="1">
      <c r="A440" s="59"/>
      <c r="B440" s="82"/>
      <c r="C440" s="82"/>
      <c r="D440" s="4" t="s">
        <v>5</v>
      </c>
      <c r="E440" s="2"/>
      <c r="F440" s="2"/>
      <c r="G440" s="2"/>
      <c r="H440" s="2"/>
      <c r="I440" s="11">
        <v>2370</v>
      </c>
      <c r="J440" s="11">
        <f t="shared" si="16"/>
        <v>2370</v>
      </c>
    </row>
    <row r="441" spans="1:10" ht="23.25" customHeight="1">
      <c r="A441" s="59"/>
      <c r="B441" s="82"/>
      <c r="C441" s="82"/>
      <c r="D441" s="4" t="s">
        <v>6</v>
      </c>
      <c r="E441" s="2"/>
      <c r="F441" s="2"/>
      <c r="G441" s="2"/>
      <c r="H441" s="2"/>
      <c r="I441" s="11">
        <v>130</v>
      </c>
      <c r="J441" s="11">
        <f t="shared" si="16"/>
        <v>130</v>
      </c>
    </row>
    <row r="442" spans="1:10" ht="19.5" customHeight="1">
      <c r="A442" s="6" t="s">
        <v>299</v>
      </c>
      <c r="B442" s="57" t="s">
        <v>31</v>
      </c>
      <c r="C442" s="58"/>
      <c r="D442" s="58"/>
      <c r="E442" s="58"/>
      <c r="F442" s="58"/>
      <c r="G442" s="58"/>
      <c r="H442" s="58"/>
      <c r="I442" s="58"/>
      <c r="J442" s="58"/>
    </row>
    <row r="443" spans="1:10" ht="22.5" customHeight="1">
      <c r="A443" s="59"/>
      <c r="B443" s="82" t="s">
        <v>300</v>
      </c>
      <c r="C443" s="82" t="s">
        <v>206</v>
      </c>
      <c r="D443" s="4" t="s">
        <v>3</v>
      </c>
      <c r="E443" s="1"/>
      <c r="F443" s="1"/>
      <c r="G443" s="1"/>
      <c r="H443" s="8"/>
      <c r="I443" s="8">
        <v>49000</v>
      </c>
      <c r="J443" s="11">
        <f t="shared" si="16"/>
        <v>49000</v>
      </c>
    </row>
    <row r="444" spans="1:10" ht="22.5" customHeight="1">
      <c r="A444" s="59"/>
      <c r="B444" s="82"/>
      <c r="C444" s="82"/>
      <c r="D444" s="4" t="s">
        <v>4</v>
      </c>
      <c r="E444" s="1"/>
      <c r="F444" s="1"/>
      <c r="G444" s="1"/>
      <c r="H444" s="8"/>
      <c r="I444" s="8"/>
      <c r="J444" s="10"/>
    </row>
    <row r="445" spans="1:10" ht="22.5" customHeight="1">
      <c r="A445" s="59"/>
      <c r="B445" s="82"/>
      <c r="C445" s="82"/>
      <c r="D445" s="4" t="s">
        <v>5</v>
      </c>
      <c r="E445" s="1"/>
      <c r="F445" s="1"/>
      <c r="G445" s="1"/>
      <c r="H445" s="7"/>
      <c r="I445" s="11">
        <v>46500</v>
      </c>
      <c r="J445" s="11">
        <f t="shared" si="16"/>
        <v>46500</v>
      </c>
    </row>
    <row r="446" spans="1:10" ht="22.5" customHeight="1">
      <c r="A446" s="59"/>
      <c r="B446" s="82"/>
      <c r="C446" s="82"/>
      <c r="D446" s="4" t="s">
        <v>6</v>
      </c>
      <c r="E446" s="1"/>
      <c r="F446" s="1"/>
      <c r="G446" s="1"/>
      <c r="H446" s="7"/>
      <c r="I446" s="11">
        <f>I443-I445</f>
        <v>2500</v>
      </c>
      <c r="J446" s="11">
        <f t="shared" si="16"/>
        <v>2500</v>
      </c>
    </row>
    <row r="447" spans="1:10" ht="22.5" customHeight="1">
      <c r="A447" s="59"/>
      <c r="B447" s="82" t="s">
        <v>301</v>
      </c>
      <c r="C447" s="82" t="s">
        <v>206</v>
      </c>
      <c r="D447" s="4" t="s">
        <v>3</v>
      </c>
      <c r="E447" s="2"/>
      <c r="F447" s="2"/>
      <c r="G447" s="2"/>
      <c r="H447" s="2"/>
      <c r="I447" s="11">
        <v>1900</v>
      </c>
      <c r="J447" s="11">
        <f t="shared" si="16"/>
        <v>1900</v>
      </c>
    </row>
    <row r="448" spans="1:10" ht="22.5" customHeight="1">
      <c r="A448" s="59"/>
      <c r="B448" s="82"/>
      <c r="C448" s="82"/>
      <c r="D448" s="4" t="s">
        <v>4</v>
      </c>
      <c r="E448" s="2"/>
      <c r="F448" s="2"/>
      <c r="G448" s="2"/>
      <c r="H448" s="2"/>
      <c r="I448" s="7"/>
      <c r="J448" s="10"/>
    </row>
    <row r="449" spans="1:10" ht="22.5" customHeight="1">
      <c r="A449" s="59"/>
      <c r="B449" s="82"/>
      <c r="C449" s="82"/>
      <c r="D449" s="4" t="s">
        <v>5</v>
      </c>
      <c r="E449" s="2"/>
      <c r="F449" s="2"/>
      <c r="G449" s="2"/>
      <c r="H449" s="7"/>
      <c r="I449" s="11">
        <v>1800</v>
      </c>
      <c r="J449" s="11">
        <f t="shared" si="16"/>
        <v>1800</v>
      </c>
    </row>
    <row r="450" spans="1:10" ht="22.5" customHeight="1">
      <c r="A450" s="59"/>
      <c r="B450" s="82"/>
      <c r="C450" s="82"/>
      <c r="D450" s="4" t="s">
        <v>6</v>
      </c>
      <c r="E450" s="2"/>
      <c r="F450" s="2"/>
      <c r="G450" s="2"/>
      <c r="H450" s="2"/>
      <c r="I450" s="11">
        <v>100</v>
      </c>
      <c r="J450" s="11">
        <f t="shared" si="16"/>
        <v>100</v>
      </c>
    </row>
    <row r="451" spans="1:10" ht="22.5" customHeight="1">
      <c r="A451" s="59"/>
      <c r="B451" s="82" t="s">
        <v>302</v>
      </c>
      <c r="C451" s="82" t="s">
        <v>206</v>
      </c>
      <c r="D451" s="4" t="s">
        <v>3</v>
      </c>
      <c r="E451" s="2"/>
      <c r="F451" s="2"/>
      <c r="G451" s="2"/>
      <c r="H451" s="2"/>
      <c r="I451" s="11">
        <v>4200</v>
      </c>
      <c r="J451" s="11">
        <f t="shared" si="16"/>
        <v>4200</v>
      </c>
    </row>
    <row r="452" spans="1:10" ht="22.5" customHeight="1">
      <c r="A452" s="59"/>
      <c r="B452" s="82"/>
      <c r="C452" s="82"/>
      <c r="D452" s="4" t="s">
        <v>4</v>
      </c>
      <c r="E452" s="2"/>
      <c r="F452" s="2"/>
      <c r="G452" s="2"/>
      <c r="H452" s="2"/>
      <c r="I452" s="11"/>
      <c r="J452" s="11"/>
    </row>
    <row r="453" spans="1:10" ht="22.5" customHeight="1">
      <c r="A453" s="59"/>
      <c r="B453" s="82"/>
      <c r="C453" s="82"/>
      <c r="D453" s="4" t="s">
        <v>5</v>
      </c>
      <c r="E453" s="2"/>
      <c r="F453" s="2"/>
      <c r="G453" s="7"/>
      <c r="H453" s="2"/>
      <c r="I453" s="11">
        <v>3900</v>
      </c>
      <c r="J453" s="11">
        <f t="shared" si="16"/>
        <v>3900</v>
      </c>
    </row>
    <row r="454" spans="1:10" ht="22.5" customHeight="1">
      <c r="A454" s="59"/>
      <c r="B454" s="82"/>
      <c r="C454" s="82"/>
      <c r="D454" s="4" t="s">
        <v>6</v>
      </c>
      <c r="E454" s="2"/>
      <c r="F454" s="2"/>
      <c r="G454" s="2"/>
      <c r="H454" s="2"/>
      <c r="I454" s="11">
        <v>300</v>
      </c>
      <c r="J454" s="11">
        <f t="shared" si="16"/>
        <v>300</v>
      </c>
    </row>
    <row r="455" spans="1:10" ht="22.5" customHeight="1">
      <c r="A455" s="59"/>
      <c r="B455" s="82" t="s">
        <v>303</v>
      </c>
      <c r="C455" s="82" t="s">
        <v>206</v>
      </c>
      <c r="D455" s="4" t="s">
        <v>3</v>
      </c>
      <c r="E455" s="2"/>
      <c r="F455" s="2"/>
      <c r="G455" s="2"/>
      <c r="H455" s="7"/>
      <c r="I455" s="11">
        <v>38000</v>
      </c>
      <c r="J455" s="11">
        <f t="shared" si="16"/>
        <v>38000</v>
      </c>
    </row>
    <row r="456" spans="1:10" ht="22.5" customHeight="1">
      <c r="A456" s="59"/>
      <c r="B456" s="82"/>
      <c r="C456" s="82"/>
      <c r="D456" s="4" t="s">
        <v>4</v>
      </c>
      <c r="E456" s="2"/>
      <c r="F456" s="2"/>
      <c r="G456" s="2"/>
      <c r="H456" s="7"/>
      <c r="I456" s="11"/>
      <c r="J456" s="11"/>
    </row>
    <row r="457" spans="1:10" ht="22.5" customHeight="1">
      <c r="A457" s="59"/>
      <c r="B457" s="82"/>
      <c r="C457" s="82"/>
      <c r="D457" s="4" t="s">
        <v>5</v>
      </c>
      <c r="E457" s="2"/>
      <c r="F457" s="2"/>
      <c r="G457" s="2"/>
      <c r="H457" s="7"/>
      <c r="I457" s="11">
        <v>36000</v>
      </c>
      <c r="J457" s="11">
        <f t="shared" si="16"/>
        <v>36000</v>
      </c>
    </row>
    <row r="458" spans="1:10" ht="22.5" customHeight="1">
      <c r="A458" s="59"/>
      <c r="B458" s="82"/>
      <c r="C458" s="82"/>
      <c r="D458" s="4" t="s">
        <v>6</v>
      </c>
      <c r="E458" s="2"/>
      <c r="F458" s="2"/>
      <c r="G458" s="2"/>
      <c r="H458" s="7"/>
      <c r="I458" s="11">
        <v>2000</v>
      </c>
      <c r="J458" s="11">
        <f t="shared" si="16"/>
        <v>2000</v>
      </c>
    </row>
    <row r="459" spans="1:10" s="35" customFormat="1" ht="27.75" customHeight="1">
      <c r="A459" s="83" t="s">
        <v>233</v>
      </c>
      <c r="B459" s="84"/>
      <c r="C459" s="84"/>
      <c r="D459" s="84"/>
      <c r="E459" s="84"/>
      <c r="F459" s="84"/>
      <c r="G459" s="84"/>
      <c r="H459" s="84"/>
      <c r="I459" s="84"/>
      <c r="J459" s="85"/>
    </row>
    <row r="460" spans="1:10" ht="19.5" customHeight="1">
      <c r="A460" s="86" t="s">
        <v>151</v>
      </c>
      <c r="B460" s="76" t="s">
        <v>239</v>
      </c>
      <c r="C460" s="77"/>
      <c r="D460" s="15" t="s">
        <v>1</v>
      </c>
      <c r="E460" s="1"/>
      <c r="F460" s="1">
        <f>F465+F474+F479+F484+F489+F494+F499+F503+F508+F513+F518+F523+F527</f>
        <v>33809.8</v>
      </c>
      <c r="G460" s="8">
        <f>G465+G474+G479+G484+G489+G494+G499+G508+G513+G518+G523+G527</f>
        <v>13363</v>
      </c>
      <c r="H460" s="8">
        <f>H465+H474+H479+H484+H489+H494+H499+H508+H513+H518+H523+H527</f>
        <v>14909</v>
      </c>
      <c r="I460" s="1">
        <f>I465+I469+I474+I479+I484+I489+I494+I499+I508+I513+I518+I523+I527</f>
        <v>573084.20238</v>
      </c>
      <c r="J460" s="1">
        <f>J465+J469+J474+J479+J484+J489+J494+J499+J503+J508+J513+J518+J523+J527</f>
        <v>635166.00238</v>
      </c>
    </row>
    <row r="461" spans="1:10" ht="19.5" customHeight="1">
      <c r="A461" s="86"/>
      <c r="B461" s="78"/>
      <c r="C461" s="79"/>
      <c r="D461" s="15" t="s">
        <v>4</v>
      </c>
      <c r="E461" s="1"/>
      <c r="F461" s="1"/>
      <c r="G461" s="8"/>
      <c r="H461" s="8"/>
      <c r="I461" s="1"/>
      <c r="J461" s="1"/>
    </row>
    <row r="462" spans="1:10" ht="19.5" customHeight="1">
      <c r="A462" s="86"/>
      <c r="B462" s="78"/>
      <c r="C462" s="79"/>
      <c r="D462" s="15" t="s">
        <v>5</v>
      </c>
      <c r="E462" s="1"/>
      <c r="F462" s="1">
        <f>F467+F476+F481+F486+F491+F496+F501+F505+F510+F515+F520+F525+F529</f>
        <v>32928.5</v>
      </c>
      <c r="G462" s="8">
        <f>G467+G476+G481+G486+G491+G496+G501+G510+G515+G520+G525+G529</f>
        <v>12694</v>
      </c>
      <c r="H462" s="8">
        <f>H467+H476+H481+H486+H491+H496+H501+H510+H515+H520+H525+H529</f>
        <v>14164</v>
      </c>
      <c r="I462" s="1">
        <f>I467+I471+I476+I481+I486+I491+I496+I501+I510+I515+I520+I525+I529</f>
        <v>544426.9</v>
      </c>
      <c r="J462" s="1">
        <f>J467+J471+J476+J481+J486+J491+J496+J501+J505+J510+J515+J520+J525+J529</f>
        <v>604213.4</v>
      </c>
    </row>
    <row r="463" spans="1:10" ht="19.5" customHeight="1">
      <c r="A463" s="86"/>
      <c r="B463" s="80"/>
      <c r="C463" s="81"/>
      <c r="D463" s="15" t="s">
        <v>6</v>
      </c>
      <c r="E463" s="1"/>
      <c r="F463" s="1">
        <f>F468+F477+F482+F487+F492+F497+F502+F506+F511+F516+F521+F526+F530</f>
        <v>881.3</v>
      </c>
      <c r="G463" s="8">
        <f>G468+G477+G482+G487+G492+G497+G502+G511+G516+G521+G526+G530</f>
        <v>669</v>
      </c>
      <c r="H463" s="8">
        <f>H468+H477+H482+H487+H492+H497+H502+H511+H516+H521+H526+H530</f>
        <v>745</v>
      </c>
      <c r="I463" s="1">
        <f>I468+I472+I477+I482+I487+I492+I497+I502+I511+I516+I521+I526+I530</f>
        <v>28657.300000000003</v>
      </c>
      <c r="J463" s="1">
        <f>J468+J472+J477+J482+J487+J492+J497+J502+J506+J511+J516+J521+J526+J530</f>
        <v>30952.6</v>
      </c>
    </row>
    <row r="464" spans="1:10" ht="19.5" customHeight="1">
      <c r="A464" s="6" t="s">
        <v>43</v>
      </c>
      <c r="B464" s="91" t="s">
        <v>21</v>
      </c>
      <c r="C464" s="93"/>
      <c r="D464" s="93"/>
      <c r="E464" s="93"/>
      <c r="F464" s="93"/>
      <c r="G464" s="93"/>
      <c r="H464" s="93"/>
      <c r="I464" s="93"/>
      <c r="J464" s="92"/>
    </row>
    <row r="465" spans="1:10" ht="26.25" customHeight="1">
      <c r="A465" s="59"/>
      <c r="B465" s="60" t="s">
        <v>165</v>
      </c>
      <c r="C465" s="82" t="s">
        <v>217</v>
      </c>
      <c r="D465" s="17" t="s">
        <v>3</v>
      </c>
      <c r="E465" s="1"/>
      <c r="F465" s="1"/>
      <c r="G465" s="1"/>
      <c r="H465" s="8"/>
      <c r="I465" s="8">
        <v>210000</v>
      </c>
      <c r="J465" s="8">
        <f>E465+F465+G465+H465+I465</f>
        <v>210000</v>
      </c>
    </row>
    <row r="466" spans="1:10" ht="30" customHeight="1">
      <c r="A466" s="59"/>
      <c r="B466" s="60"/>
      <c r="C466" s="82"/>
      <c r="D466" s="17" t="s">
        <v>4</v>
      </c>
      <c r="E466" s="13"/>
      <c r="F466" s="13"/>
      <c r="G466" s="13"/>
      <c r="H466" s="8"/>
      <c r="I466" s="8"/>
      <c r="J466" s="8"/>
    </row>
    <row r="467" spans="1:10" ht="30" customHeight="1">
      <c r="A467" s="59"/>
      <c r="B467" s="60"/>
      <c r="C467" s="82"/>
      <c r="D467" s="17" t="s">
        <v>5</v>
      </c>
      <c r="E467" s="13"/>
      <c r="F467" s="13"/>
      <c r="G467" s="13"/>
      <c r="H467" s="7"/>
      <c r="I467" s="8">
        <f>I465-I468</f>
        <v>199500</v>
      </c>
      <c r="J467" s="8">
        <f>E467+F467+G467+H467+I467</f>
        <v>199500</v>
      </c>
    </row>
    <row r="468" spans="1:10" ht="30" customHeight="1">
      <c r="A468" s="59"/>
      <c r="B468" s="60"/>
      <c r="C468" s="82"/>
      <c r="D468" s="17" t="s">
        <v>6</v>
      </c>
      <c r="E468" s="13"/>
      <c r="F468" s="13"/>
      <c r="G468" s="13"/>
      <c r="H468" s="7"/>
      <c r="I468" s="8">
        <f>I465*0.05</f>
        <v>10500</v>
      </c>
      <c r="J468" s="8">
        <f>E468+F468+G468+H468+I468</f>
        <v>10500</v>
      </c>
    </row>
    <row r="469" spans="1:11" s="48" customFormat="1" ht="25.5" customHeight="1">
      <c r="A469" s="59"/>
      <c r="B469" s="60" t="s">
        <v>304</v>
      </c>
      <c r="C469" s="82" t="s">
        <v>280</v>
      </c>
      <c r="D469" s="17" t="s">
        <v>3</v>
      </c>
      <c r="E469" s="45"/>
      <c r="F469" s="45"/>
      <c r="G469" s="12"/>
      <c r="H469" s="46"/>
      <c r="I469" s="46">
        <f>5966.2*1.07*1.07</f>
        <v>6830.702380000001</v>
      </c>
      <c r="J469" s="1">
        <f>E469+F469+G469+H469+I469</f>
        <v>6830.702380000001</v>
      </c>
      <c r="K469" s="53"/>
    </row>
    <row r="470" spans="1:11" s="48" customFormat="1" ht="26.25" customHeight="1">
      <c r="A470" s="59"/>
      <c r="B470" s="60"/>
      <c r="C470" s="82"/>
      <c r="D470" s="17" t="s">
        <v>4</v>
      </c>
      <c r="E470" s="45"/>
      <c r="F470" s="45"/>
      <c r="G470" s="12"/>
      <c r="H470" s="46"/>
      <c r="I470" s="46"/>
      <c r="J470" s="1"/>
      <c r="K470" s="53"/>
    </row>
    <row r="471" spans="1:11" s="48" customFormat="1" ht="29.25" customHeight="1">
      <c r="A471" s="59"/>
      <c r="B471" s="60"/>
      <c r="C471" s="82"/>
      <c r="D471" s="17" t="s">
        <v>5</v>
      </c>
      <c r="E471" s="45"/>
      <c r="F471" s="45"/>
      <c r="G471" s="12"/>
      <c r="H471" s="46"/>
      <c r="I471" s="47">
        <v>6488</v>
      </c>
      <c r="J471" s="8">
        <f>E471+F471+G471+H471+I471</f>
        <v>6488</v>
      </c>
      <c r="K471" s="53"/>
    </row>
    <row r="472" spans="1:11" s="48" customFormat="1" ht="24.75" customHeight="1">
      <c r="A472" s="59"/>
      <c r="B472" s="60"/>
      <c r="C472" s="82"/>
      <c r="D472" s="17" t="s">
        <v>6</v>
      </c>
      <c r="E472" s="45"/>
      <c r="F472" s="45"/>
      <c r="G472" s="12"/>
      <c r="H472" s="46"/>
      <c r="I472" s="46">
        <v>342.7</v>
      </c>
      <c r="J472" s="1">
        <f>E472+F472+G472+H472+I472</f>
        <v>342.7</v>
      </c>
      <c r="K472" s="53"/>
    </row>
    <row r="473" spans="1:10" ht="19.5" customHeight="1">
      <c r="A473" s="6" t="s">
        <v>152</v>
      </c>
      <c r="B473" s="91" t="s">
        <v>22</v>
      </c>
      <c r="C473" s="93"/>
      <c r="D473" s="93"/>
      <c r="E473" s="93"/>
      <c r="F473" s="93"/>
      <c r="G473" s="93"/>
      <c r="H473" s="93"/>
      <c r="I473" s="93"/>
      <c r="J473" s="92"/>
    </row>
    <row r="474" spans="1:10" ht="30" customHeight="1">
      <c r="A474" s="86"/>
      <c r="B474" s="82" t="s">
        <v>104</v>
      </c>
      <c r="C474" s="82" t="s">
        <v>218</v>
      </c>
      <c r="D474" s="17" t="s">
        <v>3</v>
      </c>
      <c r="E474" s="1"/>
      <c r="F474" s="8"/>
      <c r="G474" s="1"/>
      <c r="H474" s="8">
        <v>5622</v>
      </c>
      <c r="I474" s="8">
        <v>7622</v>
      </c>
      <c r="J474" s="8">
        <f>E474+F474+G474+H474+I474</f>
        <v>13244</v>
      </c>
    </row>
    <row r="475" spans="1:10" ht="30" customHeight="1">
      <c r="A475" s="86"/>
      <c r="B475" s="82"/>
      <c r="C475" s="82"/>
      <c r="D475" s="17" t="s">
        <v>4</v>
      </c>
      <c r="E475" s="1"/>
      <c r="F475" s="8"/>
      <c r="G475" s="1"/>
      <c r="H475" s="1"/>
      <c r="I475" s="8"/>
      <c r="J475" s="8"/>
    </row>
    <row r="476" spans="1:10" ht="30" customHeight="1">
      <c r="A476" s="86"/>
      <c r="B476" s="82"/>
      <c r="C476" s="82"/>
      <c r="D476" s="17" t="s">
        <v>5</v>
      </c>
      <c r="E476" s="1"/>
      <c r="F476" s="7"/>
      <c r="G476" s="7"/>
      <c r="H476" s="8">
        <v>5341</v>
      </c>
      <c r="I476" s="8">
        <v>7241</v>
      </c>
      <c r="J476" s="8">
        <f>E476+F476+G476+H476+I476</f>
        <v>12582</v>
      </c>
    </row>
    <row r="477" spans="1:10" ht="30" customHeight="1">
      <c r="A477" s="86"/>
      <c r="B477" s="82"/>
      <c r="C477" s="82"/>
      <c r="D477" s="17" t="s">
        <v>6</v>
      </c>
      <c r="E477" s="1"/>
      <c r="F477" s="7"/>
      <c r="G477" s="2"/>
      <c r="H477" s="8">
        <v>281</v>
      </c>
      <c r="I477" s="8">
        <v>381</v>
      </c>
      <c r="J477" s="8">
        <f>E477+F477+G477+H477+I477</f>
        <v>662</v>
      </c>
    </row>
    <row r="478" spans="1:10" ht="19.5" customHeight="1">
      <c r="A478" s="6" t="s">
        <v>153</v>
      </c>
      <c r="B478" s="57" t="s">
        <v>23</v>
      </c>
      <c r="C478" s="57"/>
      <c r="D478" s="57"/>
      <c r="E478" s="57"/>
      <c r="F478" s="57"/>
      <c r="G478" s="57"/>
      <c r="H478" s="57"/>
      <c r="I478" s="57"/>
      <c r="J478" s="57"/>
    </row>
    <row r="479" spans="1:10" s="36" customFormat="1" ht="31.5" customHeight="1">
      <c r="A479" s="73"/>
      <c r="B479" s="82" t="s">
        <v>105</v>
      </c>
      <c r="C479" s="82" t="s">
        <v>305</v>
      </c>
      <c r="D479" s="18" t="s">
        <v>3</v>
      </c>
      <c r="E479" s="5"/>
      <c r="F479" s="5"/>
      <c r="G479" s="5"/>
      <c r="H479" s="5"/>
      <c r="I479" s="11">
        <v>8500</v>
      </c>
      <c r="J479" s="11">
        <f>E479+F479+G479+H479+I479</f>
        <v>8500</v>
      </c>
    </row>
    <row r="480" spans="1:10" s="36" customFormat="1" ht="31.5" customHeight="1">
      <c r="A480" s="74"/>
      <c r="B480" s="82"/>
      <c r="C480" s="82"/>
      <c r="D480" s="18" t="s">
        <v>4</v>
      </c>
      <c r="E480" s="5"/>
      <c r="F480" s="5"/>
      <c r="G480" s="5"/>
      <c r="H480" s="5"/>
      <c r="I480" s="5"/>
      <c r="J480" s="11"/>
    </row>
    <row r="481" spans="1:10" s="36" customFormat="1" ht="31.5" customHeight="1">
      <c r="A481" s="74"/>
      <c r="B481" s="82"/>
      <c r="C481" s="82"/>
      <c r="D481" s="18" t="s">
        <v>5</v>
      </c>
      <c r="E481" s="5"/>
      <c r="F481" s="5"/>
      <c r="G481" s="5"/>
      <c r="H481" s="5"/>
      <c r="I481" s="12">
        <f>I479-I482</f>
        <v>8075</v>
      </c>
      <c r="J481" s="12">
        <f>E481+F481+G481+H481+I481</f>
        <v>8075</v>
      </c>
    </row>
    <row r="482" spans="1:10" s="36" customFormat="1" ht="31.5" customHeight="1">
      <c r="A482" s="75"/>
      <c r="B482" s="82"/>
      <c r="C482" s="82"/>
      <c r="D482" s="18" t="s">
        <v>6</v>
      </c>
      <c r="E482" s="5"/>
      <c r="F482" s="5"/>
      <c r="G482" s="5"/>
      <c r="H482" s="5"/>
      <c r="I482" s="12">
        <f>I479*0.05</f>
        <v>425</v>
      </c>
      <c r="J482" s="12">
        <f>E482+F482+G482+H482+I482</f>
        <v>425</v>
      </c>
    </row>
    <row r="483" spans="1:10" ht="23.25" customHeight="1">
      <c r="A483" s="6" t="s">
        <v>154</v>
      </c>
      <c r="B483" s="57" t="s">
        <v>306</v>
      </c>
      <c r="C483" s="57"/>
      <c r="D483" s="57"/>
      <c r="E483" s="57"/>
      <c r="F483" s="57"/>
      <c r="G483" s="57"/>
      <c r="H483" s="57"/>
      <c r="I483" s="57"/>
      <c r="J483" s="57"/>
    </row>
    <row r="484" spans="1:10" ht="32.25" customHeight="1">
      <c r="A484" s="59"/>
      <c r="B484" s="82" t="s">
        <v>166</v>
      </c>
      <c r="C484" s="82" t="s">
        <v>219</v>
      </c>
      <c r="D484" s="17" t="s">
        <v>3</v>
      </c>
      <c r="E484" s="1"/>
      <c r="F484" s="1"/>
      <c r="G484" s="1"/>
      <c r="H484" s="1"/>
      <c r="I484" s="8">
        <v>19882</v>
      </c>
      <c r="J484" s="8">
        <f>E484+F484+G484+H484+I484</f>
        <v>19882</v>
      </c>
    </row>
    <row r="485" spans="1:10" ht="32.25" customHeight="1">
      <c r="A485" s="59"/>
      <c r="B485" s="82"/>
      <c r="C485" s="82"/>
      <c r="D485" s="17" t="s">
        <v>4</v>
      </c>
      <c r="E485" s="1"/>
      <c r="F485" s="1"/>
      <c r="G485" s="1"/>
      <c r="H485" s="1"/>
      <c r="I485" s="1"/>
      <c r="J485" s="8"/>
    </row>
    <row r="486" spans="1:10" ht="32.25" customHeight="1">
      <c r="A486" s="59"/>
      <c r="B486" s="82"/>
      <c r="C486" s="82"/>
      <c r="D486" s="17" t="s">
        <v>5</v>
      </c>
      <c r="E486" s="1"/>
      <c r="F486" s="1"/>
      <c r="G486" s="1"/>
      <c r="H486" s="1"/>
      <c r="I486" s="13">
        <f>I484-I487</f>
        <v>18887.9</v>
      </c>
      <c r="J486" s="1">
        <f>E486+F486+G486+H486+I486</f>
        <v>18887.9</v>
      </c>
    </row>
    <row r="487" spans="1:10" ht="32.25" customHeight="1">
      <c r="A487" s="59"/>
      <c r="B487" s="82"/>
      <c r="C487" s="82"/>
      <c r="D487" s="17" t="s">
        <v>6</v>
      </c>
      <c r="E487" s="1"/>
      <c r="F487" s="1"/>
      <c r="G487" s="1"/>
      <c r="H487" s="1"/>
      <c r="I487" s="13">
        <f>I484*0.05</f>
        <v>994.1</v>
      </c>
      <c r="J487" s="1">
        <f>E487+F487+G487+H487+I487</f>
        <v>994.1</v>
      </c>
    </row>
    <row r="488" spans="1:10" ht="23.25" customHeight="1">
      <c r="A488" s="6" t="s">
        <v>155</v>
      </c>
      <c r="B488" s="57" t="s">
        <v>24</v>
      </c>
      <c r="C488" s="57"/>
      <c r="D488" s="57"/>
      <c r="E488" s="57"/>
      <c r="F488" s="57"/>
      <c r="G488" s="57"/>
      <c r="H488" s="57"/>
      <c r="I488" s="57"/>
      <c r="J488" s="57"/>
    </row>
    <row r="489" spans="1:10" ht="32.25" customHeight="1">
      <c r="A489" s="59"/>
      <c r="B489" s="82" t="s">
        <v>257</v>
      </c>
      <c r="C489" s="82" t="s">
        <v>256</v>
      </c>
      <c r="D489" s="17" t="s">
        <v>3</v>
      </c>
      <c r="E489" s="1"/>
      <c r="F489" s="1">
        <v>3632.3</v>
      </c>
      <c r="G489" s="1"/>
      <c r="H489" s="1"/>
      <c r="I489" s="8"/>
      <c r="J489" s="1">
        <f>E489+F489+G489+H489+I489</f>
        <v>3632.3</v>
      </c>
    </row>
    <row r="490" spans="1:10" ht="32.25" customHeight="1">
      <c r="A490" s="59"/>
      <c r="B490" s="82"/>
      <c r="C490" s="82"/>
      <c r="D490" s="17" t="s">
        <v>4</v>
      </c>
      <c r="E490" s="1"/>
      <c r="F490" s="1"/>
      <c r="G490" s="1"/>
      <c r="H490" s="1"/>
      <c r="I490" s="1"/>
      <c r="J490" s="8"/>
    </row>
    <row r="491" spans="1:10" ht="32.25" customHeight="1">
      <c r="A491" s="59"/>
      <c r="B491" s="82"/>
      <c r="C491" s="82"/>
      <c r="D491" s="17" t="s">
        <v>5</v>
      </c>
      <c r="E491" s="1"/>
      <c r="F491" s="8">
        <v>3450</v>
      </c>
      <c r="G491" s="1"/>
      <c r="H491" s="1"/>
      <c r="I491" s="13"/>
      <c r="J491" s="8">
        <f>E491+F491+G491+H491+I491</f>
        <v>3450</v>
      </c>
    </row>
    <row r="492" spans="1:10" ht="32.25" customHeight="1">
      <c r="A492" s="59"/>
      <c r="B492" s="82"/>
      <c r="C492" s="82"/>
      <c r="D492" s="17" t="s">
        <v>6</v>
      </c>
      <c r="E492" s="1"/>
      <c r="F492" s="1">
        <v>182.3</v>
      </c>
      <c r="G492" s="1"/>
      <c r="H492" s="1"/>
      <c r="I492" s="13"/>
      <c r="J492" s="1">
        <f>E492+F492+G492+H492+I492</f>
        <v>182.3</v>
      </c>
    </row>
    <row r="493" spans="1:10" ht="26.25" customHeight="1">
      <c r="A493" s="6" t="s">
        <v>156</v>
      </c>
      <c r="B493" s="91" t="s">
        <v>25</v>
      </c>
      <c r="C493" s="92"/>
      <c r="D493" s="19"/>
      <c r="E493" s="20"/>
      <c r="F493" s="20"/>
      <c r="G493" s="20"/>
      <c r="H493" s="20"/>
      <c r="I493" s="20"/>
      <c r="J493" s="39"/>
    </row>
    <row r="494" spans="1:10" ht="31.5" customHeight="1">
      <c r="A494" s="59"/>
      <c r="B494" s="82" t="s">
        <v>106</v>
      </c>
      <c r="C494" s="82" t="s">
        <v>220</v>
      </c>
      <c r="D494" s="4" t="s">
        <v>3</v>
      </c>
      <c r="E494" s="2"/>
      <c r="F494" s="2"/>
      <c r="G494" s="2"/>
      <c r="H494" s="13"/>
      <c r="I494" s="12">
        <v>5800</v>
      </c>
      <c r="J494" s="8">
        <f>E494+F494+G494+H494+I494</f>
        <v>5800</v>
      </c>
    </row>
    <row r="495" spans="1:10" ht="31.5" customHeight="1">
      <c r="A495" s="59"/>
      <c r="B495" s="82"/>
      <c r="C495" s="82"/>
      <c r="D495" s="4" t="s">
        <v>4</v>
      </c>
      <c r="E495" s="2"/>
      <c r="F495" s="2"/>
      <c r="G495" s="2"/>
      <c r="H495" s="13"/>
      <c r="I495" s="13"/>
      <c r="J495" s="8"/>
    </row>
    <row r="496" spans="1:10" ht="31.5" customHeight="1">
      <c r="A496" s="59"/>
      <c r="B496" s="82"/>
      <c r="C496" s="82"/>
      <c r="D496" s="4" t="s">
        <v>5</v>
      </c>
      <c r="E496" s="2"/>
      <c r="F496" s="2"/>
      <c r="G496" s="2"/>
      <c r="H496" s="13"/>
      <c r="I496" s="7">
        <f>I494-I497</f>
        <v>5510</v>
      </c>
      <c r="J496" s="8">
        <f>E496+F496+G496+H496+I496</f>
        <v>5510</v>
      </c>
    </row>
    <row r="497" spans="1:10" ht="31.5" customHeight="1">
      <c r="A497" s="59"/>
      <c r="B497" s="82"/>
      <c r="C497" s="82"/>
      <c r="D497" s="4" t="s">
        <v>6</v>
      </c>
      <c r="E497" s="2"/>
      <c r="F497" s="2"/>
      <c r="G497" s="2"/>
      <c r="H497" s="13"/>
      <c r="I497" s="7">
        <f>I494*0.05</f>
        <v>290</v>
      </c>
      <c r="J497" s="8">
        <f>E497+F497+G497+H497+I497</f>
        <v>290</v>
      </c>
    </row>
    <row r="498" spans="1:10" ht="24.75" customHeight="1">
      <c r="A498" s="6" t="s">
        <v>157</v>
      </c>
      <c r="B498" s="91" t="s">
        <v>33</v>
      </c>
      <c r="C498" s="92"/>
      <c r="D498" s="19"/>
      <c r="E498" s="20"/>
      <c r="F498" s="20"/>
      <c r="G498" s="20"/>
      <c r="H498" s="14"/>
      <c r="I498" s="14"/>
      <c r="J498" s="39"/>
    </row>
    <row r="499" spans="1:10" ht="28.5" customHeight="1">
      <c r="A499" s="59"/>
      <c r="B499" s="82" t="s">
        <v>307</v>
      </c>
      <c r="C499" s="82" t="s">
        <v>308</v>
      </c>
      <c r="D499" s="4" t="s">
        <v>3</v>
      </c>
      <c r="E499" s="2"/>
      <c r="F499" s="2"/>
      <c r="G499" s="2"/>
      <c r="H499" s="12"/>
      <c r="I499" s="12">
        <v>210000</v>
      </c>
      <c r="J499" s="8">
        <f>E499+F499+G499+H499+I499</f>
        <v>210000</v>
      </c>
    </row>
    <row r="500" spans="1:10" ht="28.5" customHeight="1">
      <c r="A500" s="59"/>
      <c r="B500" s="82"/>
      <c r="C500" s="82"/>
      <c r="D500" s="4" t="s">
        <v>4</v>
      </c>
      <c r="E500" s="2"/>
      <c r="F500" s="2"/>
      <c r="G500" s="2"/>
      <c r="H500" s="12"/>
      <c r="I500" s="12"/>
      <c r="J500" s="8"/>
    </row>
    <row r="501" spans="1:10" ht="28.5" customHeight="1">
      <c r="A501" s="59"/>
      <c r="B501" s="82"/>
      <c r="C501" s="82"/>
      <c r="D501" s="4" t="s">
        <v>5</v>
      </c>
      <c r="E501" s="2"/>
      <c r="F501" s="2"/>
      <c r="G501" s="2"/>
      <c r="H501" s="8"/>
      <c r="I501" s="8">
        <f>I499-I502</f>
        <v>199500</v>
      </c>
      <c r="J501" s="8">
        <f>E501+F501+G501+H501+I501</f>
        <v>199500</v>
      </c>
    </row>
    <row r="502" spans="1:10" ht="34.5" customHeight="1">
      <c r="A502" s="59"/>
      <c r="B502" s="82"/>
      <c r="C502" s="82"/>
      <c r="D502" s="4" t="s">
        <v>6</v>
      </c>
      <c r="E502" s="2"/>
      <c r="F502" s="2"/>
      <c r="G502" s="2"/>
      <c r="H502" s="8"/>
      <c r="I502" s="8">
        <f>I499*0.05</f>
        <v>10500</v>
      </c>
      <c r="J502" s="8">
        <f>E502+F502+G502+H502+I502</f>
        <v>10500</v>
      </c>
    </row>
    <row r="503" spans="1:11" s="48" customFormat="1" ht="23.25" customHeight="1">
      <c r="A503" s="59"/>
      <c r="B503" s="60" t="s">
        <v>267</v>
      </c>
      <c r="C503" s="61" t="s">
        <v>288</v>
      </c>
      <c r="D503" s="17" t="s">
        <v>3</v>
      </c>
      <c r="E503" s="1"/>
      <c r="F503" s="8">
        <v>20200</v>
      </c>
      <c r="G503" s="1"/>
      <c r="H503" s="8"/>
      <c r="I503" s="8"/>
      <c r="J503" s="8">
        <f>E503+F503+G503+H503+I503</f>
        <v>20200</v>
      </c>
      <c r="K503" s="53"/>
    </row>
    <row r="504" spans="1:11" s="48" customFormat="1" ht="23.25" customHeight="1">
      <c r="A504" s="59"/>
      <c r="B504" s="60"/>
      <c r="C504" s="62"/>
      <c r="D504" s="17" t="s">
        <v>4</v>
      </c>
      <c r="E504" s="13"/>
      <c r="F504" s="12"/>
      <c r="G504" s="13"/>
      <c r="H504" s="8"/>
      <c r="I504" s="8"/>
      <c r="J504" s="8"/>
      <c r="K504" s="53"/>
    </row>
    <row r="505" spans="1:11" s="48" customFormat="1" ht="23.25" customHeight="1">
      <c r="A505" s="59"/>
      <c r="B505" s="60"/>
      <c r="C505" s="62"/>
      <c r="D505" s="17" t="s">
        <v>5</v>
      </c>
      <c r="E505" s="13"/>
      <c r="F505" s="12">
        <v>20000</v>
      </c>
      <c r="G505" s="13"/>
      <c r="H505" s="7"/>
      <c r="I505" s="8"/>
      <c r="J505" s="8">
        <f>E505+F505+G505+H505+I505</f>
        <v>20000</v>
      </c>
      <c r="K505" s="53"/>
    </row>
    <row r="506" spans="1:11" s="48" customFormat="1" ht="23.25" customHeight="1">
      <c r="A506" s="59"/>
      <c r="B506" s="60"/>
      <c r="C506" s="63"/>
      <c r="D506" s="17" t="s">
        <v>6</v>
      </c>
      <c r="E506" s="13"/>
      <c r="F506" s="12">
        <v>200</v>
      </c>
      <c r="G506" s="13"/>
      <c r="H506" s="7"/>
      <c r="I506" s="8"/>
      <c r="J506" s="8">
        <f>E506+F506+G506+H506+I506</f>
        <v>200</v>
      </c>
      <c r="K506" s="53"/>
    </row>
    <row r="507" spans="1:10" ht="24.75" customHeight="1">
      <c r="A507" s="6" t="s">
        <v>159</v>
      </c>
      <c r="B507" s="57" t="s">
        <v>26</v>
      </c>
      <c r="C507" s="57"/>
      <c r="D507" s="57"/>
      <c r="E507" s="57"/>
      <c r="F507" s="57"/>
      <c r="G507" s="57"/>
      <c r="H507" s="57"/>
      <c r="I507" s="57"/>
      <c r="J507" s="57"/>
    </row>
    <row r="508" spans="1:10" ht="30" customHeight="1">
      <c r="A508" s="59"/>
      <c r="B508" s="82" t="s">
        <v>107</v>
      </c>
      <c r="C508" s="82" t="s">
        <v>221</v>
      </c>
      <c r="D508" s="17" t="s">
        <v>3</v>
      </c>
      <c r="E508" s="1"/>
      <c r="F508" s="1">
        <v>9977.5</v>
      </c>
      <c r="G508" s="8">
        <v>13363</v>
      </c>
      <c r="H508" s="8">
        <v>9287</v>
      </c>
      <c r="I508" s="8"/>
      <c r="J508" s="1">
        <f>E508+F508+G508+H508+I508</f>
        <v>32627.5</v>
      </c>
    </row>
    <row r="509" spans="1:10" ht="30" customHeight="1">
      <c r="A509" s="59"/>
      <c r="B509" s="82"/>
      <c r="C509" s="82"/>
      <c r="D509" s="17" t="s">
        <v>4</v>
      </c>
      <c r="E509" s="1"/>
      <c r="F509" s="8"/>
      <c r="G509" s="8"/>
      <c r="H509" s="8"/>
      <c r="I509" s="8"/>
      <c r="J509" s="8"/>
    </row>
    <row r="510" spans="1:10" ht="30" customHeight="1">
      <c r="A510" s="59"/>
      <c r="B510" s="82"/>
      <c r="C510" s="82"/>
      <c r="D510" s="17" t="s">
        <v>5</v>
      </c>
      <c r="E510" s="1"/>
      <c r="F510" s="1">
        <v>9478.5</v>
      </c>
      <c r="G510" s="8">
        <v>12694</v>
      </c>
      <c r="H510" s="8">
        <v>8823</v>
      </c>
      <c r="I510" s="8"/>
      <c r="J510" s="1">
        <f>E510+F510+G510+H510+I510</f>
        <v>30995.5</v>
      </c>
    </row>
    <row r="511" spans="1:10" ht="30" customHeight="1">
      <c r="A511" s="59"/>
      <c r="B511" s="82"/>
      <c r="C511" s="82"/>
      <c r="D511" s="17" t="s">
        <v>6</v>
      </c>
      <c r="E511" s="1"/>
      <c r="F511" s="8">
        <v>499</v>
      </c>
      <c r="G511" s="8">
        <v>669</v>
      </c>
      <c r="H511" s="8">
        <v>464</v>
      </c>
      <c r="I511" s="8"/>
      <c r="J511" s="8">
        <f>E511+F511+G511+H511+I511</f>
        <v>1632</v>
      </c>
    </row>
    <row r="512" spans="1:10" ht="26.25" customHeight="1">
      <c r="A512" s="6" t="s">
        <v>171</v>
      </c>
      <c r="B512" s="57" t="s">
        <v>27</v>
      </c>
      <c r="C512" s="57"/>
      <c r="D512" s="57"/>
      <c r="E512" s="57"/>
      <c r="F512" s="57"/>
      <c r="G512" s="57"/>
      <c r="H512" s="57"/>
      <c r="I512" s="57"/>
      <c r="J512" s="57"/>
    </row>
    <row r="513" spans="1:10" ht="31.5" customHeight="1">
      <c r="A513" s="59"/>
      <c r="B513" s="82" t="s">
        <v>108</v>
      </c>
      <c r="C513" s="82" t="s">
        <v>222</v>
      </c>
      <c r="D513" s="17" t="s">
        <v>3</v>
      </c>
      <c r="E513" s="1"/>
      <c r="F513" s="1"/>
      <c r="G513" s="1"/>
      <c r="H513" s="1"/>
      <c r="I513" s="8">
        <v>58000</v>
      </c>
      <c r="J513" s="8">
        <f>E513+F513+G513+H513+I513</f>
        <v>58000</v>
      </c>
    </row>
    <row r="514" spans="1:10" ht="31.5" customHeight="1">
      <c r="A514" s="59"/>
      <c r="B514" s="82"/>
      <c r="C514" s="82"/>
      <c r="D514" s="17" t="s">
        <v>4</v>
      </c>
      <c r="E514" s="1"/>
      <c r="F514" s="1"/>
      <c r="G514" s="1"/>
      <c r="H514" s="1"/>
      <c r="I514" s="8"/>
      <c r="J514" s="8"/>
    </row>
    <row r="515" spans="1:10" ht="31.5" customHeight="1">
      <c r="A515" s="59"/>
      <c r="B515" s="82"/>
      <c r="C515" s="82"/>
      <c r="D515" s="17" t="s">
        <v>5</v>
      </c>
      <c r="E515" s="1"/>
      <c r="F515" s="1"/>
      <c r="G515" s="1"/>
      <c r="H515" s="1"/>
      <c r="I515" s="8">
        <v>55100</v>
      </c>
      <c r="J515" s="8">
        <f>E515+F515+G515+H515+I515</f>
        <v>55100</v>
      </c>
    </row>
    <row r="516" spans="1:10" ht="31.5" customHeight="1">
      <c r="A516" s="59"/>
      <c r="B516" s="82"/>
      <c r="C516" s="82"/>
      <c r="D516" s="17" t="s">
        <v>6</v>
      </c>
      <c r="E516" s="1"/>
      <c r="F516" s="1"/>
      <c r="G516" s="1"/>
      <c r="H516" s="1"/>
      <c r="I516" s="8">
        <v>2900</v>
      </c>
      <c r="J516" s="8">
        <f>E516+F516+G516+H516+I516</f>
        <v>2900</v>
      </c>
    </row>
    <row r="517" spans="1:10" ht="19.5" customHeight="1">
      <c r="A517" s="6" t="s">
        <v>172</v>
      </c>
      <c r="B517" s="16" t="s">
        <v>28</v>
      </c>
      <c r="C517" s="19"/>
      <c r="D517" s="19"/>
      <c r="E517" s="20"/>
      <c r="F517" s="20"/>
      <c r="G517" s="20"/>
      <c r="H517" s="20"/>
      <c r="I517" s="20"/>
      <c r="J517" s="39"/>
    </row>
    <row r="518" spans="1:10" ht="30.75" customHeight="1">
      <c r="A518" s="86"/>
      <c r="B518" s="82" t="s">
        <v>109</v>
      </c>
      <c r="C518" s="88" t="s">
        <v>223</v>
      </c>
      <c r="D518" s="4" t="s">
        <v>3</v>
      </c>
      <c r="E518" s="2"/>
      <c r="F518" s="2"/>
      <c r="G518" s="2"/>
      <c r="H518" s="2"/>
      <c r="I518" s="13">
        <v>41545.5</v>
      </c>
      <c r="J518" s="13">
        <f>E518+F518+G518+H518+I518</f>
        <v>41545.5</v>
      </c>
    </row>
    <row r="519" spans="1:10" ht="30.75" customHeight="1">
      <c r="A519" s="86"/>
      <c r="B519" s="82"/>
      <c r="C519" s="89"/>
      <c r="D519" s="4" t="s">
        <v>4</v>
      </c>
      <c r="E519" s="2"/>
      <c r="F519" s="2"/>
      <c r="G519" s="2"/>
      <c r="H519" s="2"/>
      <c r="I519" s="13"/>
      <c r="J519" s="12"/>
    </row>
    <row r="520" spans="1:10" ht="30.75" customHeight="1">
      <c r="A520" s="86"/>
      <c r="B520" s="82"/>
      <c r="C520" s="89"/>
      <c r="D520" s="4" t="s">
        <v>5</v>
      </c>
      <c r="E520" s="2"/>
      <c r="F520" s="2"/>
      <c r="G520" s="2"/>
      <c r="H520" s="2"/>
      <c r="I520" s="12">
        <v>39468</v>
      </c>
      <c r="J520" s="12">
        <f>E520+F520+G520+H520+I520</f>
        <v>39468</v>
      </c>
    </row>
    <row r="521" spans="1:10" ht="30.75" customHeight="1">
      <c r="A521" s="86"/>
      <c r="B521" s="82"/>
      <c r="C521" s="90"/>
      <c r="D521" s="4" t="s">
        <v>6</v>
      </c>
      <c r="E521" s="2"/>
      <c r="F521" s="2"/>
      <c r="G521" s="2"/>
      <c r="H521" s="2"/>
      <c r="I521" s="13">
        <v>2077.5</v>
      </c>
      <c r="J521" s="13">
        <f>E521+F521+G521+H521+I521</f>
        <v>2077.5</v>
      </c>
    </row>
    <row r="522" spans="1:10" ht="19.5" customHeight="1">
      <c r="A522" s="6" t="s">
        <v>258</v>
      </c>
      <c r="B522" s="57" t="s">
        <v>18</v>
      </c>
      <c r="C522" s="58"/>
      <c r="D522" s="58"/>
      <c r="E522" s="58"/>
      <c r="F522" s="58"/>
      <c r="G522" s="58"/>
      <c r="H522" s="58"/>
      <c r="I522" s="58"/>
      <c r="J522" s="58"/>
    </row>
    <row r="523" spans="1:10" ht="19.5" customHeight="1">
      <c r="A523" s="86"/>
      <c r="B523" s="82" t="s">
        <v>110</v>
      </c>
      <c r="C523" s="82" t="s">
        <v>150</v>
      </c>
      <c r="D523" s="17" t="s">
        <v>3</v>
      </c>
      <c r="E523" s="1"/>
      <c r="F523" s="1"/>
      <c r="G523" s="1"/>
      <c r="H523" s="1"/>
      <c r="I523" s="1">
        <v>1921.4</v>
      </c>
      <c r="J523" s="1">
        <f>E523+F523+G523+H523+I523</f>
        <v>1921.4</v>
      </c>
    </row>
    <row r="524" spans="1:10" ht="19.5" customHeight="1">
      <c r="A524" s="86"/>
      <c r="B524" s="82"/>
      <c r="C524" s="82"/>
      <c r="D524" s="17" t="s">
        <v>4</v>
      </c>
      <c r="E524" s="1"/>
      <c r="F524" s="1"/>
      <c r="G524" s="1"/>
      <c r="H524" s="1"/>
      <c r="I524" s="1"/>
      <c r="J524" s="8"/>
    </row>
    <row r="525" spans="1:10" ht="19.5" customHeight="1">
      <c r="A525" s="86"/>
      <c r="B525" s="82"/>
      <c r="C525" s="82"/>
      <c r="D525" s="17" t="s">
        <v>5</v>
      </c>
      <c r="E525" s="2"/>
      <c r="F525" s="2"/>
      <c r="G525" s="1"/>
      <c r="H525" s="1"/>
      <c r="I525" s="1">
        <v>1824.4</v>
      </c>
      <c r="J525" s="1">
        <f aca="true" t="shared" si="17" ref="J525:J530">E525+F525+G525+H525+I525</f>
        <v>1824.4</v>
      </c>
    </row>
    <row r="526" spans="1:10" ht="19.5" customHeight="1">
      <c r="A526" s="86"/>
      <c r="B526" s="82"/>
      <c r="C526" s="82"/>
      <c r="D526" s="17" t="s">
        <v>6</v>
      </c>
      <c r="E526" s="7"/>
      <c r="F526" s="7"/>
      <c r="G526" s="1"/>
      <c r="H526" s="1"/>
      <c r="I526" s="8">
        <v>97</v>
      </c>
      <c r="J526" s="8">
        <f t="shared" si="17"/>
        <v>97</v>
      </c>
    </row>
    <row r="527" spans="1:10" ht="25.5" customHeight="1">
      <c r="A527" s="86"/>
      <c r="B527" s="82" t="s">
        <v>111</v>
      </c>
      <c r="C527" s="82" t="s">
        <v>150</v>
      </c>
      <c r="D527" s="17" t="s">
        <v>3</v>
      </c>
      <c r="E527" s="1"/>
      <c r="F527" s="1"/>
      <c r="G527" s="1"/>
      <c r="H527" s="1"/>
      <c r="I527" s="1">
        <v>2982.6</v>
      </c>
      <c r="J527" s="1">
        <f t="shared" si="17"/>
        <v>2982.6</v>
      </c>
    </row>
    <row r="528" spans="1:10" ht="19.5" customHeight="1">
      <c r="A528" s="86"/>
      <c r="B528" s="82"/>
      <c r="C528" s="82"/>
      <c r="D528" s="17" t="s">
        <v>4</v>
      </c>
      <c r="E528" s="1"/>
      <c r="F528" s="1"/>
      <c r="G528" s="1"/>
      <c r="H528" s="1"/>
      <c r="I528" s="1"/>
      <c r="J528" s="1"/>
    </row>
    <row r="529" spans="1:10" ht="19.5" customHeight="1">
      <c r="A529" s="86"/>
      <c r="B529" s="82"/>
      <c r="C529" s="82"/>
      <c r="D529" s="17" t="s">
        <v>5</v>
      </c>
      <c r="E529" s="1"/>
      <c r="F529" s="1"/>
      <c r="G529" s="1"/>
      <c r="H529" s="2"/>
      <c r="I529" s="2">
        <v>2832.6</v>
      </c>
      <c r="J529" s="1">
        <f t="shared" si="17"/>
        <v>2832.6</v>
      </c>
    </row>
    <row r="530" spans="1:10" ht="19.5" customHeight="1">
      <c r="A530" s="86"/>
      <c r="B530" s="82"/>
      <c r="C530" s="82"/>
      <c r="D530" s="17" t="s">
        <v>6</v>
      </c>
      <c r="E530" s="2"/>
      <c r="F530" s="1"/>
      <c r="G530" s="1"/>
      <c r="H530" s="7"/>
      <c r="I530" s="7">
        <v>150</v>
      </c>
      <c r="J530" s="8">
        <f t="shared" si="17"/>
        <v>150</v>
      </c>
    </row>
    <row r="531" spans="1:10" ht="30" customHeight="1">
      <c r="A531" s="83" t="s">
        <v>234</v>
      </c>
      <c r="B531" s="84"/>
      <c r="C531" s="84"/>
      <c r="D531" s="84"/>
      <c r="E531" s="84"/>
      <c r="F531" s="84"/>
      <c r="G531" s="84"/>
      <c r="H531" s="84"/>
      <c r="I531" s="84"/>
      <c r="J531" s="85"/>
    </row>
    <row r="532" spans="1:10" ht="19.5" customHeight="1">
      <c r="A532" s="86" t="s">
        <v>173</v>
      </c>
      <c r="B532" s="76" t="s">
        <v>240</v>
      </c>
      <c r="C532" s="77"/>
      <c r="D532" s="15" t="s">
        <v>1</v>
      </c>
      <c r="E532" s="1">
        <f aca="true" t="shared" si="18" ref="E532:J532">E537+E541+E545+E550+E555+E560+E565+E570+E575+E580+E584</f>
        <v>17319.3</v>
      </c>
      <c r="F532" s="1">
        <f t="shared" si="18"/>
        <v>15771.5</v>
      </c>
      <c r="G532" s="1">
        <f t="shared" si="18"/>
        <v>17585.8</v>
      </c>
      <c r="H532" s="1">
        <f t="shared" si="18"/>
        <v>18585.8</v>
      </c>
      <c r="I532" s="1">
        <f t="shared" si="18"/>
        <v>75531.6</v>
      </c>
      <c r="J532" s="8">
        <f t="shared" si="18"/>
        <v>144794.00000000003</v>
      </c>
    </row>
    <row r="533" spans="1:10" ht="19.5" customHeight="1">
      <c r="A533" s="86"/>
      <c r="B533" s="78"/>
      <c r="C533" s="79"/>
      <c r="D533" s="15" t="s">
        <v>4</v>
      </c>
      <c r="E533" s="1"/>
      <c r="F533" s="1"/>
      <c r="G533" s="1"/>
      <c r="H533" s="1"/>
      <c r="I533" s="1"/>
      <c r="J533" s="1"/>
    </row>
    <row r="534" spans="1:10" ht="19.5" customHeight="1">
      <c r="A534" s="86"/>
      <c r="B534" s="78"/>
      <c r="C534" s="79"/>
      <c r="D534" s="15" t="s">
        <v>5</v>
      </c>
      <c r="E534" s="1">
        <f>E539+E543+E547+E552+E557+E562+E567+E572+E577+E582+E586</f>
        <v>16452.2</v>
      </c>
      <c r="F534" s="1">
        <f aca="true" t="shared" si="19" ref="F534:J535">F539+F543+F547+F552+F557+F562+F567+F572+F577+F582+F586</f>
        <v>14981.5</v>
      </c>
      <c r="G534" s="8">
        <f t="shared" si="19"/>
        <v>16706</v>
      </c>
      <c r="H534" s="8">
        <f t="shared" si="19"/>
        <v>17626</v>
      </c>
      <c r="I534" s="1">
        <f t="shared" si="19"/>
        <v>71752.90000000001</v>
      </c>
      <c r="J534" s="1">
        <f t="shared" si="19"/>
        <v>137518.6</v>
      </c>
    </row>
    <row r="535" spans="1:10" ht="19.5" customHeight="1">
      <c r="A535" s="86"/>
      <c r="B535" s="80"/>
      <c r="C535" s="81"/>
      <c r="D535" s="15" t="s">
        <v>6</v>
      </c>
      <c r="E535" s="1">
        <f>E540+E544+E548+E553+E558+E563+E568+E573+E578+E583+E587</f>
        <v>867.0999999999999</v>
      </c>
      <c r="F535" s="8">
        <f t="shared" si="19"/>
        <v>790</v>
      </c>
      <c r="G535" s="1">
        <f t="shared" si="19"/>
        <v>879.8</v>
      </c>
      <c r="H535" s="1">
        <f t="shared" si="19"/>
        <v>959.8</v>
      </c>
      <c r="I535" s="1">
        <f t="shared" si="19"/>
        <v>3778.7000000000003</v>
      </c>
      <c r="J535" s="1">
        <f t="shared" si="19"/>
        <v>7275.399999999999</v>
      </c>
    </row>
    <row r="536" spans="1:10" ht="24.75" customHeight="1">
      <c r="A536" s="6" t="s">
        <v>174</v>
      </c>
      <c r="B536" s="57" t="s">
        <v>21</v>
      </c>
      <c r="C536" s="58"/>
      <c r="D536" s="58"/>
      <c r="E536" s="58"/>
      <c r="F536" s="58"/>
      <c r="G536" s="58"/>
      <c r="H536" s="58"/>
      <c r="I536" s="58"/>
      <c r="J536" s="58"/>
    </row>
    <row r="537" spans="1:10" ht="33" customHeight="1">
      <c r="A537" s="59"/>
      <c r="B537" s="82" t="s">
        <v>112</v>
      </c>
      <c r="C537" s="82" t="s">
        <v>246</v>
      </c>
      <c r="D537" s="17" t="s">
        <v>3</v>
      </c>
      <c r="E537" s="1">
        <v>5575.4</v>
      </c>
      <c r="F537" s="1"/>
      <c r="G537" s="1"/>
      <c r="H537" s="1"/>
      <c r="I537" s="1"/>
      <c r="J537" s="2">
        <f>E537+F537+G537+H537+I537</f>
        <v>5575.4</v>
      </c>
    </row>
    <row r="538" spans="1:10" ht="33" customHeight="1">
      <c r="A538" s="59"/>
      <c r="B538" s="82"/>
      <c r="C538" s="82"/>
      <c r="D538" s="17" t="s">
        <v>4</v>
      </c>
      <c r="E538" s="1"/>
      <c r="F538" s="1"/>
      <c r="G538" s="1"/>
      <c r="H538" s="1"/>
      <c r="I538" s="1"/>
      <c r="J538" s="7"/>
    </row>
    <row r="539" spans="1:10" ht="33" customHeight="1">
      <c r="A539" s="59"/>
      <c r="B539" s="82"/>
      <c r="C539" s="82"/>
      <c r="D539" s="17" t="s">
        <v>5</v>
      </c>
      <c r="E539" s="7">
        <v>5296</v>
      </c>
      <c r="F539" s="1"/>
      <c r="G539" s="1"/>
      <c r="H539" s="1"/>
      <c r="I539" s="1"/>
      <c r="J539" s="7">
        <f>E539+F539+G539+H539+I539</f>
        <v>5296</v>
      </c>
    </row>
    <row r="540" spans="1:10" ht="33" customHeight="1">
      <c r="A540" s="59"/>
      <c r="B540" s="82"/>
      <c r="C540" s="82"/>
      <c r="D540" s="17" t="s">
        <v>6</v>
      </c>
      <c r="E540" s="2">
        <v>279.4</v>
      </c>
      <c r="F540" s="1"/>
      <c r="G540" s="1"/>
      <c r="H540" s="1"/>
      <c r="I540" s="1"/>
      <c r="J540" s="2">
        <f>E540+F540+G540+H540+I540</f>
        <v>279.4</v>
      </c>
    </row>
    <row r="541" spans="1:10" ht="33" customHeight="1">
      <c r="A541" s="59"/>
      <c r="B541" s="82" t="s">
        <v>113</v>
      </c>
      <c r="C541" s="82" t="s">
        <v>224</v>
      </c>
      <c r="D541" s="17" t="s">
        <v>3</v>
      </c>
      <c r="E541" s="1">
        <v>1897.3</v>
      </c>
      <c r="F541" s="8">
        <v>2399</v>
      </c>
      <c r="G541" s="1"/>
      <c r="H541" s="1"/>
      <c r="I541" s="1"/>
      <c r="J541" s="1">
        <f>E541+F541+G541+H541+I541</f>
        <v>4296.3</v>
      </c>
    </row>
    <row r="542" spans="1:10" ht="33" customHeight="1">
      <c r="A542" s="59"/>
      <c r="B542" s="82"/>
      <c r="C542" s="82"/>
      <c r="D542" s="17" t="s">
        <v>4</v>
      </c>
      <c r="E542" s="1"/>
      <c r="F542" s="1"/>
      <c r="G542" s="1"/>
      <c r="H542" s="1"/>
      <c r="I542" s="1"/>
      <c r="J542" s="1"/>
    </row>
    <row r="543" spans="1:10" ht="33" customHeight="1">
      <c r="A543" s="59"/>
      <c r="B543" s="82"/>
      <c r="C543" s="82"/>
      <c r="D543" s="17" t="s">
        <v>5</v>
      </c>
      <c r="E543" s="1">
        <v>1802.4</v>
      </c>
      <c r="F543" s="49">
        <v>2279</v>
      </c>
      <c r="G543" s="1"/>
      <c r="H543" s="1"/>
      <c r="I543" s="1"/>
      <c r="J543" s="1">
        <f>E543+F543+G543+H543+I543</f>
        <v>4081.4</v>
      </c>
    </row>
    <row r="544" spans="1:10" ht="33" customHeight="1">
      <c r="A544" s="59"/>
      <c r="B544" s="82"/>
      <c r="C544" s="82"/>
      <c r="D544" s="17" t="s">
        <v>6</v>
      </c>
      <c r="E544" s="1">
        <v>94.9</v>
      </c>
      <c r="F544" s="8">
        <v>120</v>
      </c>
      <c r="G544" s="1"/>
      <c r="H544" s="1"/>
      <c r="I544" s="1"/>
      <c r="J544" s="1">
        <f>E544+F544+G544+H544+I544</f>
        <v>214.9</v>
      </c>
    </row>
    <row r="545" spans="1:10" ht="33" customHeight="1">
      <c r="A545" s="59"/>
      <c r="B545" s="82" t="s">
        <v>242</v>
      </c>
      <c r="C545" s="82" t="s">
        <v>241</v>
      </c>
      <c r="D545" s="17" t="s">
        <v>3</v>
      </c>
      <c r="E545" s="1"/>
      <c r="F545" s="1"/>
      <c r="G545" s="1"/>
      <c r="H545" s="8"/>
      <c r="I545" s="8">
        <v>7000</v>
      </c>
      <c r="J545" s="8">
        <f>E545+F545+G545+H545+I545</f>
        <v>7000</v>
      </c>
    </row>
    <row r="546" spans="1:10" ht="33" customHeight="1">
      <c r="A546" s="59"/>
      <c r="B546" s="82"/>
      <c r="C546" s="82"/>
      <c r="D546" s="17" t="s">
        <v>4</v>
      </c>
      <c r="E546" s="1"/>
      <c r="F546" s="1"/>
      <c r="G546" s="1"/>
      <c r="H546" s="1"/>
      <c r="I546" s="1"/>
      <c r="J546" s="7"/>
    </row>
    <row r="547" spans="1:10" ht="33" customHeight="1">
      <c r="A547" s="59"/>
      <c r="B547" s="82"/>
      <c r="C547" s="82"/>
      <c r="D547" s="17" t="s">
        <v>5</v>
      </c>
      <c r="E547" s="2"/>
      <c r="F547" s="2"/>
      <c r="G547" s="1"/>
      <c r="H547" s="7"/>
      <c r="I547" s="7">
        <v>6650</v>
      </c>
      <c r="J547" s="7">
        <f>E547+F547+G547+H547+I547</f>
        <v>6650</v>
      </c>
    </row>
    <row r="548" spans="1:10" ht="33" customHeight="1">
      <c r="A548" s="59"/>
      <c r="B548" s="82"/>
      <c r="C548" s="82"/>
      <c r="D548" s="17" t="s">
        <v>6</v>
      </c>
      <c r="E548" s="2"/>
      <c r="F548" s="2"/>
      <c r="G548" s="1"/>
      <c r="H548" s="7"/>
      <c r="I548" s="7">
        <v>350</v>
      </c>
      <c r="J548" s="7">
        <f>E548+F548+G548+H548+I548</f>
        <v>350</v>
      </c>
    </row>
    <row r="549" spans="1:10" ht="19.5" customHeight="1">
      <c r="A549" s="6" t="s">
        <v>175</v>
      </c>
      <c r="B549" s="57" t="s">
        <v>22</v>
      </c>
      <c r="C549" s="58"/>
      <c r="D549" s="58"/>
      <c r="E549" s="58"/>
      <c r="F549" s="58"/>
      <c r="G549" s="58"/>
      <c r="H549" s="58"/>
      <c r="I549" s="58"/>
      <c r="J549" s="58"/>
    </row>
    <row r="550" spans="1:10" ht="30" customHeight="1">
      <c r="A550" s="59"/>
      <c r="B550" s="82" t="s">
        <v>114</v>
      </c>
      <c r="C550" s="82" t="s">
        <v>225</v>
      </c>
      <c r="D550" s="17" t="s">
        <v>3</v>
      </c>
      <c r="E550" s="1"/>
      <c r="F550" s="1"/>
      <c r="G550" s="1"/>
      <c r="H550" s="8">
        <v>1000</v>
      </c>
      <c r="I550" s="1"/>
      <c r="J550" s="12">
        <f>E550+F550+G550+H550+I550</f>
        <v>1000</v>
      </c>
    </row>
    <row r="551" spans="1:10" ht="30" customHeight="1">
      <c r="A551" s="59"/>
      <c r="B551" s="82"/>
      <c r="C551" s="82"/>
      <c r="D551" s="17" t="s">
        <v>4</v>
      </c>
      <c r="E551" s="1"/>
      <c r="F551" s="1"/>
      <c r="G551" s="1"/>
      <c r="H551" s="1"/>
      <c r="I551" s="1"/>
      <c r="J551" s="13"/>
    </row>
    <row r="552" spans="1:10" ht="30" customHeight="1">
      <c r="A552" s="59"/>
      <c r="B552" s="82"/>
      <c r="C552" s="82"/>
      <c r="D552" s="17" t="s">
        <v>5</v>
      </c>
      <c r="E552" s="7"/>
      <c r="F552" s="7"/>
      <c r="G552" s="2"/>
      <c r="H552" s="8">
        <v>920</v>
      </c>
      <c r="I552" s="8"/>
      <c r="J552" s="12">
        <f>E552+F552+G552+H552+I552</f>
        <v>920</v>
      </c>
    </row>
    <row r="553" spans="1:10" ht="30" customHeight="1">
      <c r="A553" s="59"/>
      <c r="B553" s="82"/>
      <c r="C553" s="82"/>
      <c r="D553" s="17" t="s">
        <v>6</v>
      </c>
      <c r="E553" s="2"/>
      <c r="F553" s="2"/>
      <c r="G553" s="1"/>
      <c r="H553" s="7">
        <f>H550-H552</f>
        <v>80</v>
      </c>
      <c r="I553" s="2"/>
      <c r="J553" s="12">
        <f>E553+F553+G553+H553+I553</f>
        <v>80</v>
      </c>
    </row>
    <row r="554" spans="1:10" ht="22.5" customHeight="1">
      <c r="A554" s="6" t="s">
        <v>176</v>
      </c>
      <c r="B554" s="57" t="s">
        <v>24</v>
      </c>
      <c r="C554" s="58"/>
      <c r="D554" s="58"/>
      <c r="E554" s="58"/>
      <c r="F554" s="58"/>
      <c r="G554" s="58"/>
      <c r="H554" s="58"/>
      <c r="I554" s="58"/>
      <c r="J554" s="58"/>
    </row>
    <row r="555" spans="1:10" ht="30" customHeight="1">
      <c r="A555" s="59"/>
      <c r="B555" s="82" t="s">
        <v>115</v>
      </c>
      <c r="C555" s="82" t="s">
        <v>309</v>
      </c>
      <c r="D555" s="4" t="s">
        <v>3</v>
      </c>
      <c r="E555" s="1">
        <v>3520.9</v>
      </c>
      <c r="F555" s="1"/>
      <c r="G555" s="1"/>
      <c r="H555" s="1"/>
      <c r="I555" s="2"/>
      <c r="J555" s="13">
        <f>E555+F555+G555+H555+I555</f>
        <v>3520.9</v>
      </c>
    </row>
    <row r="556" spans="1:10" ht="30" customHeight="1">
      <c r="A556" s="59"/>
      <c r="B556" s="82"/>
      <c r="C556" s="82"/>
      <c r="D556" s="4" t="s">
        <v>4</v>
      </c>
      <c r="E556" s="1"/>
      <c r="F556" s="1"/>
      <c r="G556" s="1"/>
      <c r="H556" s="1"/>
      <c r="I556" s="2"/>
      <c r="J556" s="13"/>
    </row>
    <row r="557" spans="1:10" ht="30" customHeight="1">
      <c r="A557" s="59"/>
      <c r="B557" s="82"/>
      <c r="C557" s="82"/>
      <c r="D557" s="4" t="s">
        <v>5</v>
      </c>
      <c r="E557" s="1">
        <v>3344.8</v>
      </c>
      <c r="F557" s="1"/>
      <c r="G557" s="1"/>
      <c r="H557" s="8"/>
      <c r="I557" s="2"/>
      <c r="J557" s="13">
        <f>E557+F557+G557+H557+I557</f>
        <v>3344.8</v>
      </c>
    </row>
    <row r="558" spans="1:10" ht="30" customHeight="1">
      <c r="A558" s="59"/>
      <c r="B558" s="82"/>
      <c r="C558" s="82"/>
      <c r="D558" s="4" t="s">
        <v>6</v>
      </c>
      <c r="E558" s="1">
        <v>176.1</v>
      </c>
      <c r="F558" s="1"/>
      <c r="G558" s="1"/>
      <c r="H558" s="1"/>
      <c r="I558" s="2"/>
      <c r="J558" s="13">
        <f>E558+F558+G558+H558+I558</f>
        <v>176.1</v>
      </c>
    </row>
    <row r="559" spans="1:10" ht="19.5" customHeight="1">
      <c r="A559" s="6" t="s">
        <v>177</v>
      </c>
      <c r="B559" s="57" t="s">
        <v>29</v>
      </c>
      <c r="C559" s="58"/>
      <c r="D559" s="58"/>
      <c r="E559" s="58"/>
      <c r="F559" s="58"/>
      <c r="G559" s="58"/>
      <c r="H559" s="58"/>
      <c r="I559" s="58"/>
      <c r="J559" s="58"/>
    </row>
    <row r="560" spans="1:10" ht="30" customHeight="1">
      <c r="A560" s="59"/>
      <c r="B560" s="88" t="s">
        <v>116</v>
      </c>
      <c r="C560" s="57" t="s">
        <v>226</v>
      </c>
      <c r="D560" s="17" t="s">
        <v>3</v>
      </c>
      <c r="E560" s="8"/>
      <c r="F560" s="8"/>
      <c r="G560" s="1"/>
      <c r="H560" s="1"/>
      <c r="I560" s="44">
        <v>1708</v>
      </c>
      <c r="J560" s="7">
        <f>E560+F560+G560+H560+I560</f>
        <v>1708</v>
      </c>
    </row>
    <row r="561" spans="1:10" ht="30" customHeight="1">
      <c r="A561" s="59"/>
      <c r="B561" s="89"/>
      <c r="C561" s="57"/>
      <c r="D561" s="17" t="s">
        <v>4</v>
      </c>
      <c r="E561" s="1"/>
      <c r="F561" s="1"/>
      <c r="G561" s="1"/>
      <c r="H561" s="1"/>
      <c r="I561" s="1"/>
      <c r="J561" s="7"/>
    </row>
    <row r="562" spans="1:10" ht="30" customHeight="1">
      <c r="A562" s="59"/>
      <c r="B562" s="89"/>
      <c r="C562" s="57"/>
      <c r="D562" s="17" t="s">
        <v>5</v>
      </c>
      <c r="E562" s="8"/>
      <c r="F562" s="2"/>
      <c r="G562" s="1"/>
      <c r="H562" s="1"/>
      <c r="I562" s="12">
        <v>1622</v>
      </c>
      <c r="J562" s="8">
        <f>E562+F562+G562+H562+I562</f>
        <v>1622</v>
      </c>
    </row>
    <row r="563" spans="1:10" ht="30" customHeight="1">
      <c r="A563" s="59"/>
      <c r="B563" s="90"/>
      <c r="C563" s="57"/>
      <c r="D563" s="17" t="s">
        <v>6</v>
      </c>
      <c r="E563" s="8"/>
      <c r="F563" s="2"/>
      <c r="G563" s="1"/>
      <c r="H563" s="1"/>
      <c r="I563" s="44">
        <v>86</v>
      </c>
      <c r="J563" s="7">
        <f>E563+F563+G563+H563+I563</f>
        <v>86</v>
      </c>
    </row>
    <row r="564" spans="1:10" ht="19.5" customHeight="1">
      <c r="A564" s="6" t="s">
        <v>178</v>
      </c>
      <c r="B564" s="57" t="s">
        <v>30</v>
      </c>
      <c r="C564" s="58"/>
      <c r="D564" s="58"/>
      <c r="E564" s="58"/>
      <c r="F564" s="58"/>
      <c r="G564" s="58"/>
      <c r="H564" s="58"/>
      <c r="I564" s="58"/>
      <c r="J564" s="58"/>
    </row>
    <row r="565" spans="1:10" ht="33" customHeight="1">
      <c r="A565" s="59"/>
      <c r="B565" s="82" t="s">
        <v>117</v>
      </c>
      <c r="C565" s="82" t="s">
        <v>227</v>
      </c>
      <c r="D565" s="4" t="s">
        <v>3</v>
      </c>
      <c r="E565" s="2"/>
      <c r="F565" s="13">
        <v>13372.5</v>
      </c>
      <c r="G565" s="1">
        <v>17585.8</v>
      </c>
      <c r="H565" s="1">
        <v>17585.8</v>
      </c>
      <c r="I565" s="1">
        <v>15480.7</v>
      </c>
      <c r="J565" s="1">
        <f>E565+F565+G565+H565+I565</f>
        <v>64024.8</v>
      </c>
    </row>
    <row r="566" spans="1:10" ht="33" customHeight="1">
      <c r="A566" s="59"/>
      <c r="B566" s="82"/>
      <c r="C566" s="82"/>
      <c r="D566" s="4" t="s">
        <v>4</v>
      </c>
      <c r="E566" s="2"/>
      <c r="F566" s="1"/>
      <c r="G566" s="1"/>
      <c r="H566" s="1"/>
      <c r="I566" s="1"/>
      <c r="J566" s="8"/>
    </row>
    <row r="567" spans="1:10" ht="33" customHeight="1">
      <c r="A567" s="59"/>
      <c r="B567" s="82"/>
      <c r="C567" s="82"/>
      <c r="D567" s="4" t="s">
        <v>5</v>
      </c>
      <c r="E567" s="2"/>
      <c r="F567" s="1">
        <v>12702.5</v>
      </c>
      <c r="G567" s="8">
        <v>16706</v>
      </c>
      <c r="H567" s="8">
        <v>16706</v>
      </c>
      <c r="I567" s="1">
        <v>14706.4</v>
      </c>
      <c r="J567" s="1">
        <f>E567+F567+G567+H567+I567</f>
        <v>60820.9</v>
      </c>
    </row>
    <row r="568" spans="1:10" ht="33" customHeight="1">
      <c r="A568" s="59"/>
      <c r="B568" s="82"/>
      <c r="C568" s="82"/>
      <c r="D568" s="4" t="s">
        <v>6</v>
      </c>
      <c r="E568" s="2"/>
      <c r="F568" s="8">
        <v>670</v>
      </c>
      <c r="G568" s="1">
        <v>879.8</v>
      </c>
      <c r="H568" s="1">
        <v>879.8</v>
      </c>
      <c r="I568" s="1">
        <v>774.3</v>
      </c>
      <c r="J568" s="1">
        <f>E568+F568+G568+H568+I568</f>
        <v>3203.8999999999996</v>
      </c>
    </row>
    <row r="569" spans="1:10" ht="19.5" customHeight="1">
      <c r="A569" s="6" t="s">
        <v>179</v>
      </c>
      <c r="B569" s="57" t="s">
        <v>26</v>
      </c>
      <c r="C569" s="58"/>
      <c r="D569" s="58"/>
      <c r="E569" s="58"/>
      <c r="F569" s="58"/>
      <c r="G569" s="58"/>
      <c r="H569" s="58"/>
      <c r="I569" s="58"/>
      <c r="J569" s="58"/>
    </row>
    <row r="570" spans="1:10" ht="30" customHeight="1">
      <c r="A570" s="86"/>
      <c r="B570" s="87" t="s">
        <v>118</v>
      </c>
      <c r="C570" s="82" t="s">
        <v>228</v>
      </c>
      <c r="D570" s="17" t="s">
        <v>3</v>
      </c>
      <c r="E570" s="1"/>
      <c r="F570" s="1"/>
      <c r="G570" s="1"/>
      <c r="H570" s="1"/>
      <c r="I570" s="1">
        <v>36680.4</v>
      </c>
      <c r="J570" s="13">
        <f>E570+F570+G570+H570+I570</f>
        <v>36680.4</v>
      </c>
    </row>
    <row r="571" spans="1:10" ht="30" customHeight="1">
      <c r="A571" s="86"/>
      <c r="B571" s="87"/>
      <c r="C571" s="82"/>
      <c r="D571" s="17" t="s">
        <v>4</v>
      </c>
      <c r="E571" s="1"/>
      <c r="F571" s="1"/>
      <c r="G571" s="1"/>
      <c r="H571" s="1"/>
      <c r="I571" s="1"/>
      <c r="J571" s="12"/>
    </row>
    <row r="572" spans="1:10" ht="30" customHeight="1">
      <c r="A572" s="86"/>
      <c r="B572" s="87"/>
      <c r="C572" s="82"/>
      <c r="D572" s="17" t="s">
        <v>5</v>
      </c>
      <c r="E572" s="1"/>
      <c r="F572" s="1"/>
      <c r="G572" s="1"/>
      <c r="H572" s="1"/>
      <c r="I572" s="2">
        <f>I570-I573</f>
        <v>34845.4</v>
      </c>
      <c r="J572" s="43">
        <f>E572+F572+G572+H572+I572</f>
        <v>34845.4</v>
      </c>
    </row>
    <row r="573" spans="1:10" ht="30" customHeight="1">
      <c r="A573" s="86"/>
      <c r="B573" s="87"/>
      <c r="C573" s="82"/>
      <c r="D573" s="17" t="s">
        <v>6</v>
      </c>
      <c r="E573" s="1"/>
      <c r="F573" s="1"/>
      <c r="G573" s="1"/>
      <c r="H573" s="1"/>
      <c r="I573" s="7">
        <v>1835</v>
      </c>
      <c r="J573" s="7">
        <f>E573+F573+G573+H573+I573</f>
        <v>1835</v>
      </c>
    </row>
    <row r="574" spans="1:10" ht="19.5" customHeight="1">
      <c r="A574" s="6" t="s">
        <v>180</v>
      </c>
      <c r="B574" s="57" t="s">
        <v>31</v>
      </c>
      <c r="C574" s="58"/>
      <c r="D574" s="58"/>
      <c r="E574" s="58"/>
      <c r="F574" s="58"/>
      <c r="G574" s="58"/>
      <c r="H574" s="58"/>
      <c r="I574" s="58"/>
      <c r="J574" s="58"/>
    </row>
    <row r="575" spans="1:10" ht="25.5" customHeight="1">
      <c r="A575" s="86"/>
      <c r="B575" s="82" t="s">
        <v>119</v>
      </c>
      <c r="C575" s="82" t="s">
        <v>229</v>
      </c>
      <c r="D575" s="17" t="s">
        <v>3</v>
      </c>
      <c r="E575" s="1">
        <v>6325.7</v>
      </c>
      <c r="F575" s="1"/>
      <c r="G575" s="1"/>
      <c r="H575" s="1"/>
      <c r="I575" s="1"/>
      <c r="J575" s="1">
        <f>E575+F575+G575+H575</f>
        <v>6325.7</v>
      </c>
    </row>
    <row r="576" spans="1:10" ht="25.5" customHeight="1">
      <c r="A576" s="86"/>
      <c r="B576" s="82"/>
      <c r="C576" s="82"/>
      <c r="D576" s="17" t="s">
        <v>4</v>
      </c>
      <c r="E576" s="1"/>
      <c r="F576" s="1"/>
      <c r="G576" s="1"/>
      <c r="H576" s="1"/>
      <c r="I576" s="1"/>
      <c r="J576" s="8"/>
    </row>
    <row r="577" spans="1:10" ht="25.5" customHeight="1">
      <c r="A577" s="86"/>
      <c r="B577" s="82"/>
      <c r="C577" s="82"/>
      <c r="D577" s="17" t="s">
        <v>5</v>
      </c>
      <c r="E577" s="8">
        <v>6009</v>
      </c>
      <c r="F577" s="1"/>
      <c r="G577" s="1"/>
      <c r="H577" s="1"/>
      <c r="I577" s="1"/>
      <c r="J577" s="8">
        <f>E577+F577+G577+H577</f>
        <v>6009</v>
      </c>
    </row>
    <row r="578" spans="1:10" ht="31.5" customHeight="1">
      <c r="A578" s="86"/>
      <c r="B578" s="82"/>
      <c r="C578" s="82"/>
      <c r="D578" s="17" t="s">
        <v>6</v>
      </c>
      <c r="E578" s="1">
        <v>316.7</v>
      </c>
      <c r="F578" s="1"/>
      <c r="G578" s="1"/>
      <c r="H578" s="1"/>
      <c r="I578" s="1"/>
      <c r="J578" s="1">
        <f>E578+F578+G578+H578</f>
        <v>316.7</v>
      </c>
    </row>
    <row r="579" spans="1:10" ht="19.5" customHeight="1">
      <c r="A579" s="6" t="s">
        <v>181</v>
      </c>
      <c r="B579" s="16" t="s">
        <v>18</v>
      </c>
      <c r="C579" s="52"/>
      <c r="D579" s="52"/>
      <c r="E579" s="52"/>
      <c r="F579" s="52"/>
      <c r="G579" s="52"/>
      <c r="H579" s="52"/>
      <c r="I579" s="52"/>
      <c r="J579" s="52"/>
    </row>
    <row r="580" spans="1:10" ht="24.75" customHeight="1">
      <c r="A580" s="59"/>
      <c r="B580" s="82" t="s">
        <v>120</v>
      </c>
      <c r="C580" s="82" t="s">
        <v>150</v>
      </c>
      <c r="D580" s="17" t="s">
        <v>3</v>
      </c>
      <c r="E580" s="1"/>
      <c r="F580" s="1"/>
      <c r="G580" s="8"/>
      <c r="H580" s="1"/>
      <c r="I580" s="1">
        <v>11463.4</v>
      </c>
      <c r="J580" s="1">
        <f>E580+F580+G580+H580+I580</f>
        <v>11463.4</v>
      </c>
    </row>
    <row r="581" spans="1:10" ht="24.75" customHeight="1">
      <c r="A581" s="59"/>
      <c r="B581" s="82"/>
      <c r="C581" s="82"/>
      <c r="D581" s="17" t="s">
        <v>4</v>
      </c>
      <c r="E581" s="1"/>
      <c r="F581" s="1"/>
      <c r="G581" s="1"/>
      <c r="H581" s="1"/>
      <c r="I581" s="1"/>
      <c r="J581" s="8"/>
    </row>
    <row r="582" spans="1:10" ht="24.75" customHeight="1">
      <c r="A582" s="59"/>
      <c r="B582" s="82"/>
      <c r="C582" s="82"/>
      <c r="D582" s="17" t="s">
        <v>5</v>
      </c>
      <c r="E582" s="1"/>
      <c r="F582" s="2"/>
      <c r="G582" s="2"/>
      <c r="H582" s="1"/>
      <c r="I582" s="8">
        <v>10890</v>
      </c>
      <c r="J582" s="8">
        <f>E582+F582+G582+H582+I582</f>
        <v>10890</v>
      </c>
    </row>
    <row r="583" spans="1:10" ht="24.75" customHeight="1">
      <c r="A583" s="59"/>
      <c r="B583" s="82"/>
      <c r="C583" s="82"/>
      <c r="D583" s="17" t="s">
        <v>6</v>
      </c>
      <c r="E583" s="1"/>
      <c r="F583" s="7"/>
      <c r="G583" s="2"/>
      <c r="H583" s="1"/>
      <c r="I583" s="1">
        <v>573.4</v>
      </c>
      <c r="J583" s="1">
        <f>E583+F583+G583+H583+I583</f>
        <v>573.4</v>
      </c>
    </row>
    <row r="584" spans="1:10" ht="24.75" customHeight="1">
      <c r="A584" s="59"/>
      <c r="B584" s="82" t="s">
        <v>167</v>
      </c>
      <c r="C584" s="82" t="s">
        <v>150</v>
      </c>
      <c r="D584" s="17" t="s">
        <v>3</v>
      </c>
      <c r="E584" s="1"/>
      <c r="F584" s="1"/>
      <c r="G584" s="1"/>
      <c r="H584" s="1"/>
      <c r="I584" s="1">
        <v>3199.1</v>
      </c>
      <c r="J584" s="1">
        <f>E584+F584+G584+H584+I584</f>
        <v>3199.1</v>
      </c>
    </row>
    <row r="585" spans="1:10" ht="24.75" customHeight="1">
      <c r="A585" s="59"/>
      <c r="B585" s="82"/>
      <c r="C585" s="82"/>
      <c r="D585" s="17" t="s">
        <v>4</v>
      </c>
      <c r="E585" s="1"/>
      <c r="F585" s="1"/>
      <c r="G585" s="1"/>
      <c r="H585" s="1"/>
      <c r="I585" s="1"/>
      <c r="J585" s="8"/>
    </row>
    <row r="586" spans="1:10" ht="24.75" customHeight="1">
      <c r="A586" s="59"/>
      <c r="B586" s="82"/>
      <c r="C586" s="82"/>
      <c r="D586" s="17" t="s">
        <v>5</v>
      </c>
      <c r="E586" s="1"/>
      <c r="F586" s="1"/>
      <c r="G586" s="1"/>
      <c r="H586" s="2"/>
      <c r="I586" s="2">
        <v>3039.1</v>
      </c>
      <c r="J586" s="2">
        <f>E586+F586+G586+H586+I586</f>
        <v>3039.1</v>
      </c>
    </row>
    <row r="587" spans="1:10" ht="24.75" customHeight="1">
      <c r="A587" s="59"/>
      <c r="B587" s="82"/>
      <c r="C587" s="82"/>
      <c r="D587" s="17" t="s">
        <v>6</v>
      </c>
      <c r="E587" s="1"/>
      <c r="F587" s="1"/>
      <c r="G587" s="1"/>
      <c r="H587" s="7"/>
      <c r="I587" s="7">
        <v>160</v>
      </c>
      <c r="J587" s="44">
        <f>E587+F587+G587+H587+I587</f>
        <v>160</v>
      </c>
    </row>
    <row r="588" spans="1:10" ht="30" customHeight="1">
      <c r="A588" s="83" t="s">
        <v>311</v>
      </c>
      <c r="B588" s="84"/>
      <c r="C588" s="84"/>
      <c r="D588" s="84"/>
      <c r="E588" s="84"/>
      <c r="F588" s="84"/>
      <c r="G588" s="84"/>
      <c r="H588" s="84"/>
      <c r="I588" s="84"/>
      <c r="J588" s="85"/>
    </row>
    <row r="589" spans="1:10" ht="19.5" customHeight="1">
      <c r="A589" s="86" t="s">
        <v>268</v>
      </c>
      <c r="B589" s="76" t="s">
        <v>269</v>
      </c>
      <c r="C589" s="77"/>
      <c r="D589" s="15" t="s">
        <v>1</v>
      </c>
      <c r="E589" s="1">
        <f aca="true" t="shared" si="20" ref="E589:J589">E594+E598</f>
        <v>0</v>
      </c>
      <c r="F589" s="8">
        <f t="shared" si="20"/>
        <v>21210</v>
      </c>
      <c r="G589" s="1">
        <f t="shared" si="20"/>
        <v>0</v>
      </c>
      <c r="H589" s="1">
        <f t="shared" si="20"/>
        <v>0</v>
      </c>
      <c r="I589" s="1">
        <f t="shared" si="20"/>
        <v>0</v>
      </c>
      <c r="J589" s="8">
        <f t="shared" si="20"/>
        <v>21210</v>
      </c>
    </row>
    <row r="590" spans="1:10" ht="19.5" customHeight="1">
      <c r="A590" s="86"/>
      <c r="B590" s="78"/>
      <c r="C590" s="79"/>
      <c r="D590" s="15" t="s">
        <v>4</v>
      </c>
      <c r="E590" s="1"/>
      <c r="F590" s="8"/>
      <c r="G590" s="1"/>
      <c r="H590" s="1"/>
      <c r="I590" s="1"/>
      <c r="J590" s="8"/>
    </row>
    <row r="591" spans="1:10" ht="19.5" customHeight="1">
      <c r="A591" s="86"/>
      <c r="B591" s="78"/>
      <c r="C591" s="79"/>
      <c r="D591" s="15" t="s">
        <v>5</v>
      </c>
      <c r="E591" s="1">
        <f aca="true" t="shared" si="21" ref="E591:J592">E596+E600</f>
        <v>0</v>
      </c>
      <c r="F591" s="8">
        <f t="shared" si="21"/>
        <v>21000</v>
      </c>
      <c r="G591" s="1">
        <f t="shared" si="21"/>
        <v>0</v>
      </c>
      <c r="H591" s="1">
        <f t="shared" si="21"/>
        <v>0</v>
      </c>
      <c r="I591" s="1">
        <f t="shared" si="21"/>
        <v>0</v>
      </c>
      <c r="J591" s="8">
        <f t="shared" si="21"/>
        <v>21000</v>
      </c>
    </row>
    <row r="592" spans="1:10" ht="19.5" customHeight="1">
      <c r="A592" s="86"/>
      <c r="B592" s="80"/>
      <c r="C592" s="81"/>
      <c r="D592" s="15" t="s">
        <v>6</v>
      </c>
      <c r="E592" s="1">
        <f t="shared" si="21"/>
        <v>0</v>
      </c>
      <c r="F592" s="8">
        <f t="shared" si="21"/>
        <v>210</v>
      </c>
      <c r="G592" s="1">
        <f t="shared" si="21"/>
        <v>0</v>
      </c>
      <c r="H592" s="1">
        <f t="shared" si="21"/>
        <v>0</v>
      </c>
      <c r="I592" s="1">
        <f t="shared" si="21"/>
        <v>0</v>
      </c>
      <c r="J592" s="8">
        <f t="shared" si="21"/>
        <v>210</v>
      </c>
    </row>
    <row r="593" spans="1:11" s="48" customFormat="1" ht="20.25" customHeight="1">
      <c r="A593" s="6"/>
      <c r="B593" s="57" t="s">
        <v>33</v>
      </c>
      <c r="C593" s="58"/>
      <c r="D593" s="58"/>
      <c r="E593" s="58"/>
      <c r="F593" s="58"/>
      <c r="G593" s="58"/>
      <c r="H593" s="58"/>
      <c r="I593" s="58"/>
      <c r="J593" s="58"/>
      <c r="K593" s="53"/>
    </row>
    <row r="594" spans="1:11" s="48" customFormat="1" ht="23.25" customHeight="1">
      <c r="A594" s="59"/>
      <c r="B594" s="60" t="s">
        <v>310</v>
      </c>
      <c r="C594" s="61" t="s">
        <v>288</v>
      </c>
      <c r="D594" s="17" t="s">
        <v>3</v>
      </c>
      <c r="E594" s="1"/>
      <c r="F594" s="8">
        <v>20200</v>
      </c>
      <c r="G594" s="1"/>
      <c r="H594" s="8"/>
      <c r="I594" s="8"/>
      <c r="J594" s="8">
        <f>E594+F594+G594+H594+I594</f>
        <v>20200</v>
      </c>
      <c r="K594" s="53"/>
    </row>
    <row r="595" spans="1:11" s="48" customFormat="1" ht="22.5" customHeight="1">
      <c r="A595" s="59"/>
      <c r="B595" s="60"/>
      <c r="C595" s="62"/>
      <c r="D595" s="17" t="s">
        <v>4</v>
      </c>
      <c r="E595" s="13"/>
      <c r="F595" s="12"/>
      <c r="G595" s="13"/>
      <c r="H595" s="8"/>
      <c r="I595" s="8"/>
      <c r="J595" s="8"/>
      <c r="K595" s="53"/>
    </row>
    <row r="596" spans="1:11" s="48" customFormat="1" ht="21" customHeight="1">
      <c r="A596" s="59"/>
      <c r="B596" s="60"/>
      <c r="C596" s="62"/>
      <c r="D596" s="17" t="s">
        <v>5</v>
      </c>
      <c r="E596" s="13"/>
      <c r="F596" s="12">
        <v>20000</v>
      </c>
      <c r="G596" s="13"/>
      <c r="H596" s="7"/>
      <c r="I596" s="8"/>
      <c r="J596" s="8">
        <f>E596+F596+G596+H596+I596</f>
        <v>20000</v>
      </c>
      <c r="K596" s="53"/>
    </row>
    <row r="597" spans="1:11" s="48" customFormat="1" ht="20.25" customHeight="1">
      <c r="A597" s="59"/>
      <c r="B597" s="60"/>
      <c r="C597" s="63"/>
      <c r="D597" s="17" t="s">
        <v>6</v>
      </c>
      <c r="E597" s="13"/>
      <c r="F597" s="12">
        <v>200</v>
      </c>
      <c r="G597" s="13"/>
      <c r="H597" s="7"/>
      <c r="I597" s="8"/>
      <c r="J597" s="8">
        <f>E597+F597+G597+H597+I597</f>
        <v>200</v>
      </c>
      <c r="K597" s="53"/>
    </row>
    <row r="598" spans="1:11" s="48" customFormat="1" ht="22.5" customHeight="1">
      <c r="A598" s="59"/>
      <c r="B598" s="60" t="s">
        <v>312</v>
      </c>
      <c r="C598" s="61" t="s">
        <v>288</v>
      </c>
      <c r="D598" s="17" t="s">
        <v>3</v>
      </c>
      <c r="E598" s="1"/>
      <c r="F598" s="8">
        <v>1010</v>
      </c>
      <c r="G598" s="1"/>
      <c r="H598" s="8"/>
      <c r="I598" s="8"/>
      <c r="J598" s="8">
        <f>E598+F598+G598+H598+I598</f>
        <v>1010</v>
      </c>
      <c r="K598" s="53"/>
    </row>
    <row r="599" spans="1:11" s="48" customFormat="1" ht="27" customHeight="1">
      <c r="A599" s="59"/>
      <c r="B599" s="60"/>
      <c r="C599" s="62"/>
      <c r="D599" s="17" t="s">
        <v>4</v>
      </c>
      <c r="E599" s="13"/>
      <c r="F599" s="12"/>
      <c r="G599" s="13"/>
      <c r="H599" s="8"/>
      <c r="I599" s="8"/>
      <c r="J599" s="8"/>
      <c r="K599" s="53"/>
    </row>
    <row r="600" spans="1:11" s="48" customFormat="1" ht="20.25" customHeight="1">
      <c r="A600" s="59"/>
      <c r="B600" s="60"/>
      <c r="C600" s="62"/>
      <c r="D600" s="17" t="s">
        <v>5</v>
      </c>
      <c r="E600" s="13"/>
      <c r="F600" s="12">
        <v>1000</v>
      </c>
      <c r="G600" s="13"/>
      <c r="H600" s="7"/>
      <c r="I600" s="8"/>
      <c r="J600" s="8">
        <f>E600+F600+G600+H600+I600</f>
        <v>1000</v>
      </c>
      <c r="K600" s="53"/>
    </row>
    <row r="601" spans="1:11" s="48" customFormat="1" ht="22.5" customHeight="1">
      <c r="A601" s="59"/>
      <c r="B601" s="60"/>
      <c r="C601" s="63"/>
      <c r="D601" s="17" t="s">
        <v>6</v>
      </c>
      <c r="E601" s="13"/>
      <c r="F601" s="12">
        <v>10</v>
      </c>
      <c r="G601" s="13"/>
      <c r="H601" s="7"/>
      <c r="I601" s="8"/>
      <c r="J601" s="8">
        <f>E601+F601+G601+H601+I601</f>
        <v>10</v>
      </c>
      <c r="K601" s="53"/>
    </row>
    <row r="602" spans="1:11" s="48" customFormat="1" ht="17.25" customHeight="1">
      <c r="A602" s="73" t="s">
        <v>270</v>
      </c>
      <c r="B602" s="76" t="s">
        <v>336</v>
      </c>
      <c r="C602" s="77"/>
      <c r="D602" s="15" t="s">
        <v>1</v>
      </c>
      <c r="E602" s="8">
        <f aca="true" t="shared" si="22" ref="E602:J602">E604+E605</f>
        <v>0</v>
      </c>
      <c r="F602" s="8">
        <f t="shared" si="22"/>
        <v>36055</v>
      </c>
      <c r="G602" s="8">
        <f t="shared" si="22"/>
        <v>0</v>
      </c>
      <c r="H602" s="8">
        <f t="shared" si="22"/>
        <v>0</v>
      </c>
      <c r="I602" s="8">
        <f t="shared" si="22"/>
        <v>0</v>
      </c>
      <c r="J602" s="8">
        <f t="shared" si="22"/>
        <v>36055</v>
      </c>
      <c r="K602" s="53"/>
    </row>
    <row r="603" spans="1:11" s="48" customFormat="1" ht="18.75" customHeight="1">
      <c r="A603" s="74"/>
      <c r="B603" s="78"/>
      <c r="C603" s="79"/>
      <c r="D603" s="15" t="s">
        <v>4</v>
      </c>
      <c r="E603" s="8"/>
      <c r="F603" s="8"/>
      <c r="G603" s="8"/>
      <c r="H603" s="8"/>
      <c r="I603" s="8"/>
      <c r="J603" s="8"/>
      <c r="K603" s="53"/>
    </row>
    <row r="604" spans="1:11" s="48" customFormat="1" ht="15.75" customHeight="1">
      <c r="A604" s="74"/>
      <c r="B604" s="78"/>
      <c r="C604" s="79"/>
      <c r="D604" s="15" t="s">
        <v>5</v>
      </c>
      <c r="E604" s="8">
        <f aca="true" t="shared" si="23" ref="E604:J605">E609+E613+E617+E622+E627+E632+E636+E641+E646+E651+E656</f>
        <v>0</v>
      </c>
      <c r="F604" s="8">
        <f t="shared" si="23"/>
        <v>34360</v>
      </c>
      <c r="G604" s="8">
        <f t="shared" si="23"/>
        <v>0</v>
      </c>
      <c r="H604" s="8">
        <f t="shared" si="23"/>
        <v>0</v>
      </c>
      <c r="I604" s="8">
        <f t="shared" si="23"/>
        <v>0</v>
      </c>
      <c r="J604" s="8">
        <f t="shared" si="23"/>
        <v>34360</v>
      </c>
      <c r="K604" s="53"/>
    </row>
    <row r="605" spans="1:11" s="48" customFormat="1" ht="15">
      <c r="A605" s="75"/>
      <c r="B605" s="80"/>
      <c r="C605" s="81"/>
      <c r="D605" s="15" t="s">
        <v>6</v>
      </c>
      <c r="E605" s="8">
        <f t="shared" si="23"/>
        <v>0</v>
      </c>
      <c r="F605" s="8">
        <f t="shared" si="23"/>
        <v>1695</v>
      </c>
      <c r="G605" s="8">
        <f t="shared" si="23"/>
        <v>0</v>
      </c>
      <c r="H605" s="8">
        <f t="shared" si="23"/>
        <v>0</v>
      </c>
      <c r="I605" s="8">
        <f t="shared" si="23"/>
        <v>0</v>
      </c>
      <c r="J605" s="8">
        <f t="shared" si="23"/>
        <v>1695</v>
      </c>
      <c r="K605" s="53"/>
    </row>
    <row r="606" spans="1:11" s="48" customFormat="1" ht="18" customHeight="1">
      <c r="A606" s="6" t="s">
        <v>272</v>
      </c>
      <c r="B606" s="57" t="s">
        <v>33</v>
      </c>
      <c r="C606" s="58"/>
      <c r="D606" s="58"/>
      <c r="E606" s="58"/>
      <c r="F606" s="58"/>
      <c r="G606" s="58"/>
      <c r="H606" s="58"/>
      <c r="I606" s="58"/>
      <c r="J606" s="58"/>
      <c r="K606" s="53"/>
    </row>
    <row r="607" spans="1:11" s="48" customFormat="1" ht="18.75" customHeight="1">
      <c r="A607" s="59"/>
      <c r="B607" s="60" t="s">
        <v>344</v>
      </c>
      <c r="C607" s="61" t="s">
        <v>313</v>
      </c>
      <c r="D607" s="17" t="s">
        <v>3</v>
      </c>
      <c r="E607" s="1"/>
      <c r="F607" s="8">
        <v>2830</v>
      </c>
      <c r="G607" s="1"/>
      <c r="H607" s="8"/>
      <c r="I607" s="8"/>
      <c r="J607" s="8">
        <f>E607+F607+G607+H607+I607</f>
        <v>2830</v>
      </c>
      <c r="K607" s="53"/>
    </row>
    <row r="608" spans="1:11" s="48" customFormat="1" ht="18.75" customHeight="1">
      <c r="A608" s="59"/>
      <c r="B608" s="60"/>
      <c r="C608" s="62"/>
      <c r="D608" s="17" t="s">
        <v>4</v>
      </c>
      <c r="E608" s="13"/>
      <c r="F608" s="12"/>
      <c r="G608" s="13"/>
      <c r="H608" s="8"/>
      <c r="I608" s="8"/>
      <c r="J608" s="8"/>
      <c r="K608" s="53"/>
    </row>
    <row r="609" spans="1:11" s="48" customFormat="1" ht="18.75" customHeight="1">
      <c r="A609" s="59"/>
      <c r="B609" s="60"/>
      <c r="C609" s="62"/>
      <c r="D609" s="17" t="s">
        <v>5</v>
      </c>
      <c r="E609" s="13"/>
      <c r="F609" s="12">
        <v>2800</v>
      </c>
      <c r="G609" s="13"/>
      <c r="H609" s="7"/>
      <c r="I609" s="8"/>
      <c r="J609" s="8">
        <f>E609+F609+G609+H609+I609</f>
        <v>2800</v>
      </c>
      <c r="K609" s="53"/>
    </row>
    <row r="610" spans="1:11" s="48" customFormat="1" ht="18.75" customHeight="1">
      <c r="A610" s="59"/>
      <c r="B610" s="60"/>
      <c r="C610" s="63"/>
      <c r="D610" s="17" t="s">
        <v>6</v>
      </c>
      <c r="E610" s="13"/>
      <c r="F610" s="12">
        <v>30</v>
      </c>
      <c r="G610" s="13"/>
      <c r="H610" s="7"/>
      <c r="I610" s="8"/>
      <c r="J610" s="8">
        <f>E610+F610+G610+H610+I610</f>
        <v>30</v>
      </c>
      <c r="K610" s="53"/>
    </row>
    <row r="611" spans="1:11" s="48" customFormat="1" ht="20.25" customHeight="1">
      <c r="A611" s="59"/>
      <c r="B611" s="60" t="s">
        <v>342</v>
      </c>
      <c r="C611" s="61" t="s">
        <v>314</v>
      </c>
      <c r="D611" s="17" t="s">
        <v>3</v>
      </c>
      <c r="E611" s="1"/>
      <c r="F611" s="8">
        <v>610</v>
      </c>
      <c r="G611" s="1"/>
      <c r="H611" s="8"/>
      <c r="I611" s="8"/>
      <c r="J611" s="8">
        <f>E611+F611+G611+H611+I611</f>
        <v>610</v>
      </c>
      <c r="K611" s="53"/>
    </row>
    <row r="612" spans="1:11" s="48" customFormat="1" ht="20.25" customHeight="1">
      <c r="A612" s="59"/>
      <c r="B612" s="60"/>
      <c r="C612" s="62"/>
      <c r="D612" s="17" t="s">
        <v>4</v>
      </c>
      <c r="E612" s="13"/>
      <c r="F612" s="12"/>
      <c r="G612" s="13"/>
      <c r="H612" s="8"/>
      <c r="I612" s="8"/>
      <c r="J612" s="8"/>
      <c r="K612" s="53"/>
    </row>
    <row r="613" spans="1:11" s="48" customFormat="1" ht="20.25" customHeight="1">
      <c r="A613" s="59"/>
      <c r="B613" s="60"/>
      <c r="C613" s="62"/>
      <c r="D613" s="17" t="s">
        <v>5</v>
      </c>
      <c r="E613" s="13"/>
      <c r="F613" s="12">
        <v>600</v>
      </c>
      <c r="G613" s="13"/>
      <c r="H613" s="7"/>
      <c r="I613" s="8"/>
      <c r="J613" s="8">
        <f>E613+F613+G613+H613+I613</f>
        <v>600</v>
      </c>
      <c r="K613" s="53"/>
    </row>
    <row r="614" spans="1:11" s="48" customFormat="1" ht="20.25" customHeight="1">
      <c r="A614" s="59"/>
      <c r="B614" s="60"/>
      <c r="C614" s="63"/>
      <c r="D614" s="17" t="s">
        <v>6</v>
      </c>
      <c r="E614" s="13"/>
      <c r="F614" s="12">
        <v>10</v>
      </c>
      <c r="G614" s="13"/>
      <c r="H614" s="7"/>
      <c r="I614" s="8"/>
      <c r="J614" s="8">
        <f>E614+F614+G614+H614+I614</f>
        <v>10</v>
      </c>
      <c r="K614" s="53"/>
    </row>
    <row r="615" spans="1:11" s="48" customFormat="1" ht="18.75" customHeight="1">
      <c r="A615" s="59"/>
      <c r="B615" s="60" t="s">
        <v>343</v>
      </c>
      <c r="C615" s="61" t="s">
        <v>345</v>
      </c>
      <c r="D615" s="17" t="s">
        <v>3</v>
      </c>
      <c r="E615" s="1"/>
      <c r="F615" s="8">
        <v>610</v>
      </c>
      <c r="G615" s="1"/>
      <c r="H615" s="8"/>
      <c r="I615" s="8"/>
      <c r="J615" s="8">
        <f>E615+F615+G615+H615+I615</f>
        <v>610</v>
      </c>
      <c r="K615" s="53"/>
    </row>
    <row r="616" spans="1:11" s="48" customFormat="1" ht="18.75" customHeight="1">
      <c r="A616" s="59"/>
      <c r="B616" s="60"/>
      <c r="C616" s="62"/>
      <c r="D616" s="17" t="s">
        <v>4</v>
      </c>
      <c r="E616" s="13"/>
      <c r="F616" s="12"/>
      <c r="G616" s="13"/>
      <c r="H616" s="8"/>
      <c r="I616" s="8"/>
      <c r="J616" s="8"/>
      <c r="K616" s="53"/>
    </row>
    <row r="617" spans="1:11" s="48" customFormat="1" ht="21.75" customHeight="1">
      <c r="A617" s="59"/>
      <c r="B617" s="60"/>
      <c r="C617" s="62"/>
      <c r="D617" s="17" t="s">
        <v>5</v>
      </c>
      <c r="E617" s="13"/>
      <c r="F617" s="12">
        <v>600</v>
      </c>
      <c r="G617" s="13"/>
      <c r="H617" s="7"/>
      <c r="I617" s="8"/>
      <c r="J617" s="8">
        <f>E617+F617+G617+H617+I617</f>
        <v>600</v>
      </c>
      <c r="K617" s="53"/>
    </row>
    <row r="618" spans="1:11" s="48" customFormat="1" ht="32.25" customHeight="1">
      <c r="A618" s="59"/>
      <c r="B618" s="60"/>
      <c r="C618" s="63"/>
      <c r="D618" s="17" t="s">
        <v>6</v>
      </c>
      <c r="E618" s="13"/>
      <c r="F618" s="12">
        <v>10</v>
      </c>
      <c r="G618" s="13"/>
      <c r="H618" s="7"/>
      <c r="I618" s="8"/>
      <c r="J618" s="8">
        <f>E618+F618+G618+H618+I618</f>
        <v>10</v>
      </c>
      <c r="K618" s="53"/>
    </row>
    <row r="619" spans="1:11" s="48" customFormat="1" ht="18" customHeight="1">
      <c r="A619" s="6" t="s">
        <v>273</v>
      </c>
      <c r="B619" s="57" t="s">
        <v>315</v>
      </c>
      <c r="C619" s="58"/>
      <c r="D619" s="58"/>
      <c r="E619" s="58"/>
      <c r="F619" s="58"/>
      <c r="G619" s="58"/>
      <c r="H619" s="58"/>
      <c r="I619" s="58"/>
      <c r="J619" s="58"/>
      <c r="K619" s="53"/>
    </row>
    <row r="620" spans="1:11" s="48" customFormat="1" ht="18.75" customHeight="1">
      <c r="A620" s="59"/>
      <c r="B620" s="60" t="s">
        <v>316</v>
      </c>
      <c r="C620" s="61" t="s">
        <v>338</v>
      </c>
      <c r="D620" s="17" t="s">
        <v>3</v>
      </c>
      <c r="E620" s="1"/>
      <c r="F620" s="8">
        <v>3200</v>
      </c>
      <c r="G620" s="1"/>
      <c r="H620" s="8"/>
      <c r="I620" s="8"/>
      <c r="J620" s="8">
        <f>E620+F620+G620+H620+I620</f>
        <v>3200</v>
      </c>
      <c r="K620" s="53"/>
    </row>
    <row r="621" spans="1:11" s="48" customFormat="1" ht="18.75" customHeight="1">
      <c r="A621" s="59"/>
      <c r="B621" s="60"/>
      <c r="C621" s="62"/>
      <c r="D621" s="17" t="s">
        <v>4</v>
      </c>
      <c r="E621" s="13"/>
      <c r="F621" s="12"/>
      <c r="G621" s="13"/>
      <c r="H621" s="8"/>
      <c r="I621" s="8"/>
      <c r="J621" s="8"/>
      <c r="K621" s="53"/>
    </row>
    <row r="622" spans="1:11" s="48" customFormat="1" ht="18.75" customHeight="1">
      <c r="A622" s="59"/>
      <c r="B622" s="60"/>
      <c r="C622" s="62"/>
      <c r="D622" s="17" t="s">
        <v>5</v>
      </c>
      <c r="E622" s="13"/>
      <c r="F622" s="12">
        <v>3020</v>
      </c>
      <c r="G622" s="13"/>
      <c r="H622" s="7"/>
      <c r="I622" s="8"/>
      <c r="J622" s="8">
        <f>E622+F622+G622+H622+I622</f>
        <v>3020</v>
      </c>
      <c r="K622" s="53"/>
    </row>
    <row r="623" spans="1:11" s="48" customFormat="1" ht="18.75" customHeight="1">
      <c r="A623" s="59"/>
      <c r="B623" s="60"/>
      <c r="C623" s="63"/>
      <c r="D623" s="17" t="s">
        <v>6</v>
      </c>
      <c r="E623" s="13"/>
      <c r="F623" s="12">
        <v>180</v>
      </c>
      <c r="G623" s="13"/>
      <c r="H623" s="7"/>
      <c r="I623" s="8"/>
      <c r="J623" s="8">
        <f>E623+F623+G623+H623+I623</f>
        <v>180</v>
      </c>
      <c r="K623" s="53"/>
    </row>
    <row r="624" spans="1:11" s="48" customFormat="1" ht="18" customHeight="1">
      <c r="A624" s="6" t="s">
        <v>274</v>
      </c>
      <c r="B624" s="57" t="s">
        <v>317</v>
      </c>
      <c r="C624" s="58"/>
      <c r="D624" s="58"/>
      <c r="E624" s="58"/>
      <c r="F624" s="58"/>
      <c r="G624" s="58"/>
      <c r="H624" s="58"/>
      <c r="I624" s="58"/>
      <c r="J624" s="58"/>
      <c r="K624" s="53"/>
    </row>
    <row r="625" spans="1:11" s="48" customFormat="1" ht="18.75" customHeight="1">
      <c r="A625" s="59"/>
      <c r="B625" s="60" t="s">
        <v>337</v>
      </c>
      <c r="C625" s="61" t="s">
        <v>318</v>
      </c>
      <c r="D625" s="17" t="s">
        <v>3</v>
      </c>
      <c r="E625" s="1"/>
      <c r="F625" s="8">
        <v>2320</v>
      </c>
      <c r="G625" s="1"/>
      <c r="H625" s="8"/>
      <c r="I625" s="8"/>
      <c r="J625" s="8">
        <f>E625+F625+G625+H625+I625</f>
        <v>2320</v>
      </c>
      <c r="K625" s="53"/>
    </row>
    <row r="626" spans="1:11" s="48" customFormat="1" ht="18.75" customHeight="1">
      <c r="A626" s="59"/>
      <c r="B626" s="60"/>
      <c r="C626" s="62"/>
      <c r="D626" s="17" t="s">
        <v>4</v>
      </c>
      <c r="E626" s="13"/>
      <c r="F626" s="12"/>
      <c r="G626" s="13"/>
      <c r="H626" s="8"/>
      <c r="I626" s="8"/>
      <c r="J626" s="8"/>
      <c r="K626" s="53"/>
    </row>
    <row r="627" spans="1:11" s="48" customFormat="1" ht="18.75" customHeight="1">
      <c r="A627" s="59"/>
      <c r="B627" s="60"/>
      <c r="C627" s="62"/>
      <c r="D627" s="17" t="s">
        <v>5</v>
      </c>
      <c r="E627" s="13"/>
      <c r="F627" s="12">
        <v>2200</v>
      </c>
      <c r="G627" s="13"/>
      <c r="H627" s="7"/>
      <c r="I627" s="8"/>
      <c r="J627" s="8">
        <f>E627+F627+G627+H627+I627</f>
        <v>2200</v>
      </c>
      <c r="K627" s="53"/>
    </row>
    <row r="628" spans="1:11" s="48" customFormat="1" ht="18.75" customHeight="1">
      <c r="A628" s="59"/>
      <c r="B628" s="60"/>
      <c r="C628" s="63"/>
      <c r="D628" s="17" t="s">
        <v>6</v>
      </c>
      <c r="E628" s="13"/>
      <c r="F628" s="12">
        <v>120</v>
      </c>
      <c r="G628" s="13"/>
      <c r="H628" s="7"/>
      <c r="I628" s="8"/>
      <c r="J628" s="8">
        <f>E628+F628+G628+H628+I628</f>
        <v>120</v>
      </c>
      <c r="K628" s="53"/>
    </row>
    <row r="629" spans="1:11" s="48" customFormat="1" ht="18" customHeight="1">
      <c r="A629" s="6" t="s">
        <v>275</v>
      </c>
      <c r="B629" s="57" t="s">
        <v>319</v>
      </c>
      <c r="C629" s="58"/>
      <c r="D629" s="58"/>
      <c r="E629" s="58"/>
      <c r="F629" s="58"/>
      <c r="G629" s="58"/>
      <c r="H629" s="58"/>
      <c r="I629" s="58"/>
      <c r="J629" s="58"/>
      <c r="K629" s="53"/>
    </row>
    <row r="630" spans="1:11" s="48" customFormat="1" ht="18.75" customHeight="1">
      <c r="A630" s="59"/>
      <c r="B630" s="60" t="s">
        <v>320</v>
      </c>
      <c r="C630" s="61" t="s">
        <v>321</v>
      </c>
      <c r="D630" s="17" t="s">
        <v>3</v>
      </c>
      <c r="E630" s="1"/>
      <c r="F630" s="8">
        <v>425</v>
      </c>
      <c r="G630" s="1"/>
      <c r="H630" s="8"/>
      <c r="I630" s="8"/>
      <c r="J630" s="8">
        <f>E630+F630+G630+H630+I630</f>
        <v>425</v>
      </c>
      <c r="K630" s="53"/>
    </row>
    <row r="631" spans="1:11" s="48" customFormat="1" ht="18.75" customHeight="1">
      <c r="A631" s="59"/>
      <c r="B631" s="60"/>
      <c r="C631" s="62"/>
      <c r="D631" s="17" t="s">
        <v>4</v>
      </c>
      <c r="E631" s="13"/>
      <c r="F631" s="12"/>
      <c r="G631" s="13"/>
      <c r="H631" s="8"/>
      <c r="I631" s="8"/>
      <c r="J631" s="8"/>
      <c r="K631" s="53"/>
    </row>
    <row r="632" spans="1:11" s="48" customFormat="1" ht="27" customHeight="1">
      <c r="A632" s="59"/>
      <c r="B632" s="60"/>
      <c r="C632" s="62"/>
      <c r="D632" s="17" t="s">
        <v>5</v>
      </c>
      <c r="E632" s="13"/>
      <c r="F632" s="12">
        <v>400</v>
      </c>
      <c r="G632" s="13"/>
      <c r="H632" s="7"/>
      <c r="I632" s="8"/>
      <c r="J632" s="8">
        <f>E632+F632+G632+H632+I632</f>
        <v>400</v>
      </c>
      <c r="K632" s="53"/>
    </row>
    <row r="633" spans="1:11" s="48" customFormat="1" ht="27.75" customHeight="1">
      <c r="A633" s="59"/>
      <c r="B633" s="60"/>
      <c r="C633" s="63"/>
      <c r="D633" s="17" t="s">
        <v>6</v>
      </c>
      <c r="E633" s="13"/>
      <c r="F633" s="12">
        <v>25</v>
      </c>
      <c r="G633" s="13"/>
      <c r="H633" s="7"/>
      <c r="I633" s="8"/>
      <c r="J633" s="8">
        <f>E633+F633+G633+H633+I633</f>
        <v>25</v>
      </c>
      <c r="K633" s="53"/>
    </row>
    <row r="634" spans="1:11" s="48" customFormat="1" ht="18.75" customHeight="1">
      <c r="A634" s="59"/>
      <c r="B634" s="60" t="s">
        <v>322</v>
      </c>
      <c r="C634" s="61" t="s">
        <v>323</v>
      </c>
      <c r="D634" s="17" t="s">
        <v>3</v>
      </c>
      <c r="E634" s="1"/>
      <c r="F634" s="8">
        <v>1235</v>
      </c>
      <c r="G634" s="1"/>
      <c r="H634" s="8"/>
      <c r="I634" s="8"/>
      <c r="J634" s="8">
        <f>E634+F634+G634+H634+I634</f>
        <v>1235</v>
      </c>
      <c r="K634" s="53"/>
    </row>
    <row r="635" spans="1:11" s="48" customFormat="1" ht="18.75" customHeight="1">
      <c r="A635" s="59"/>
      <c r="B635" s="60"/>
      <c r="C635" s="62"/>
      <c r="D635" s="17" t="s">
        <v>4</v>
      </c>
      <c r="E635" s="13"/>
      <c r="F635" s="12"/>
      <c r="G635" s="13"/>
      <c r="H635" s="8"/>
      <c r="I635" s="8"/>
      <c r="J635" s="8"/>
      <c r="K635" s="53"/>
    </row>
    <row r="636" spans="1:11" s="48" customFormat="1" ht="18.75" customHeight="1">
      <c r="A636" s="59"/>
      <c r="B636" s="60"/>
      <c r="C636" s="62"/>
      <c r="D636" s="17" t="s">
        <v>5</v>
      </c>
      <c r="E636" s="13"/>
      <c r="F636" s="12">
        <v>1170</v>
      </c>
      <c r="G636" s="13"/>
      <c r="H636" s="7"/>
      <c r="I636" s="8"/>
      <c r="J636" s="8">
        <f>E636+F636+G636+H636+I636</f>
        <v>1170</v>
      </c>
      <c r="K636" s="53"/>
    </row>
    <row r="637" spans="1:11" s="48" customFormat="1" ht="18.75" customHeight="1">
      <c r="A637" s="59"/>
      <c r="B637" s="60"/>
      <c r="C637" s="63"/>
      <c r="D637" s="17" t="s">
        <v>6</v>
      </c>
      <c r="E637" s="13"/>
      <c r="F637" s="12">
        <v>65</v>
      </c>
      <c r="G637" s="13"/>
      <c r="H637" s="7"/>
      <c r="I637" s="8"/>
      <c r="J637" s="8">
        <f>E637+F637+G637+H637+I637</f>
        <v>65</v>
      </c>
      <c r="K637" s="53"/>
    </row>
    <row r="638" spans="1:11" s="48" customFormat="1" ht="18" customHeight="1">
      <c r="A638" s="6" t="s">
        <v>276</v>
      </c>
      <c r="B638" s="57" t="s">
        <v>324</v>
      </c>
      <c r="C638" s="58"/>
      <c r="D638" s="58"/>
      <c r="E638" s="58"/>
      <c r="F638" s="58"/>
      <c r="G638" s="58"/>
      <c r="H638" s="58"/>
      <c r="I638" s="58"/>
      <c r="J638" s="58"/>
      <c r="K638" s="53"/>
    </row>
    <row r="639" spans="1:11" s="48" customFormat="1" ht="18.75" customHeight="1">
      <c r="A639" s="59"/>
      <c r="B639" s="60" t="s">
        <v>325</v>
      </c>
      <c r="C639" s="61" t="s">
        <v>326</v>
      </c>
      <c r="D639" s="17" t="s">
        <v>3</v>
      </c>
      <c r="E639" s="1"/>
      <c r="F639" s="8">
        <v>425</v>
      </c>
      <c r="G639" s="1"/>
      <c r="H639" s="8"/>
      <c r="I639" s="8"/>
      <c r="J639" s="8">
        <f>E639+F639+G639+H639+I639</f>
        <v>425</v>
      </c>
      <c r="K639" s="53"/>
    </row>
    <row r="640" spans="1:11" s="48" customFormat="1" ht="18.75" customHeight="1">
      <c r="A640" s="59"/>
      <c r="B640" s="60"/>
      <c r="C640" s="62"/>
      <c r="D640" s="17" t="s">
        <v>4</v>
      </c>
      <c r="E640" s="13"/>
      <c r="F640" s="12"/>
      <c r="G640" s="13"/>
      <c r="H640" s="8"/>
      <c r="I640" s="8"/>
      <c r="J640" s="8"/>
      <c r="K640" s="53"/>
    </row>
    <row r="641" spans="1:11" s="48" customFormat="1" ht="18.75" customHeight="1">
      <c r="A641" s="59"/>
      <c r="B641" s="60"/>
      <c r="C641" s="62"/>
      <c r="D641" s="17" t="s">
        <v>5</v>
      </c>
      <c r="E641" s="13"/>
      <c r="F641" s="12">
        <v>400</v>
      </c>
      <c r="G641" s="13"/>
      <c r="H641" s="7"/>
      <c r="I641" s="8"/>
      <c r="J641" s="8">
        <f>E641+F641+G641+H641+I641</f>
        <v>400</v>
      </c>
      <c r="K641" s="53"/>
    </row>
    <row r="642" spans="1:11" s="48" customFormat="1" ht="18.75" customHeight="1">
      <c r="A642" s="59"/>
      <c r="B642" s="60"/>
      <c r="C642" s="63"/>
      <c r="D642" s="17" t="s">
        <v>6</v>
      </c>
      <c r="E642" s="13"/>
      <c r="F642" s="12">
        <v>25</v>
      </c>
      <c r="G642" s="13"/>
      <c r="H642" s="7"/>
      <c r="I642" s="8"/>
      <c r="J642" s="8">
        <f>E642+F642+G642+H642+I642</f>
        <v>25</v>
      </c>
      <c r="K642" s="53"/>
    </row>
    <row r="643" spans="1:11" s="48" customFormat="1" ht="18" customHeight="1">
      <c r="A643" s="6" t="s">
        <v>277</v>
      </c>
      <c r="B643" s="57" t="s">
        <v>327</v>
      </c>
      <c r="C643" s="58"/>
      <c r="D643" s="58"/>
      <c r="E643" s="58"/>
      <c r="F643" s="58"/>
      <c r="G643" s="58"/>
      <c r="H643" s="58"/>
      <c r="I643" s="58"/>
      <c r="J643" s="58"/>
      <c r="K643" s="53"/>
    </row>
    <row r="644" spans="1:11" s="48" customFormat="1" ht="18.75" customHeight="1">
      <c r="A644" s="59"/>
      <c r="B644" s="60" t="s">
        <v>328</v>
      </c>
      <c r="C644" s="61" t="s">
        <v>329</v>
      </c>
      <c r="D644" s="17" t="s">
        <v>3</v>
      </c>
      <c r="E644" s="1"/>
      <c r="F644" s="8">
        <v>2415</v>
      </c>
      <c r="G644" s="1"/>
      <c r="H644" s="8"/>
      <c r="I644" s="8"/>
      <c r="J644" s="8">
        <f>E644+F644+G644+H644+I644</f>
        <v>2415</v>
      </c>
      <c r="K644" s="53"/>
    </row>
    <row r="645" spans="1:11" s="48" customFormat="1" ht="18.75" customHeight="1">
      <c r="A645" s="59"/>
      <c r="B645" s="60"/>
      <c r="C645" s="62"/>
      <c r="D645" s="17" t="s">
        <v>4</v>
      </c>
      <c r="E645" s="13"/>
      <c r="F645" s="12"/>
      <c r="G645" s="13"/>
      <c r="H645" s="8"/>
      <c r="I645" s="8"/>
      <c r="J645" s="8"/>
      <c r="K645" s="53"/>
    </row>
    <row r="646" spans="1:11" s="48" customFormat="1" ht="18.75" customHeight="1">
      <c r="A646" s="59"/>
      <c r="B646" s="60"/>
      <c r="C646" s="62"/>
      <c r="D646" s="17" t="s">
        <v>5</v>
      </c>
      <c r="E646" s="13"/>
      <c r="F646" s="12">
        <v>2290</v>
      </c>
      <c r="G646" s="13"/>
      <c r="H646" s="7"/>
      <c r="I646" s="8"/>
      <c r="J646" s="8">
        <f>E646+F646+G646+H646+I646</f>
        <v>2290</v>
      </c>
      <c r="K646" s="53"/>
    </row>
    <row r="647" spans="1:11" s="48" customFormat="1" ht="18.75" customHeight="1">
      <c r="A647" s="59"/>
      <c r="B647" s="60"/>
      <c r="C647" s="63"/>
      <c r="D647" s="17" t="s">
        <v>6</v>
      </c>
      <c r="E647" s="13"/>
      <c r="F647" s="12">
        <v>125</v>
      </c>
      <c r="G647" s="13"/>
      <c r="H647" s="7"/>
      <c r="I647" s="8"/>
      <c r="J647" s="8">
        <f>E647+F647+G647+H647+I647</f>
        <v>125</v>
      </c>
      <c r="K647" s="53"/>
    </row>
    <row r="648" spans="1:11" s="48" customFormat="1" ht="18" customHeight="1">
      <c r="A648" s="6" t="s">
        <v>278</v>
      </c>
      <c r="B648" s="57" t="s">
        <v>330</v>
      </c>
      <c r="C648" s="58"/>
      <c r="D648" s="58"/>
      <c r="E648" s="58"/>
      <c r="F648" s="58"/>
      <c r="G648" s="58"/>
      <c r="H648" s="58"/>
      <c r="I648" s="58"/>
      <c r="J648" s="58"/>
      <c r="K648" s="53"/>
    </row>
    <row r="649" spans="1:11" s="48" customFormat="1" ht="18.75" customHeight="1">
      <c r="A649" s="59"/>
      <c r="B649" s="60" t="s">
        <v>271</v>
      </c>
      <c r="C649" s="61" t="s">
        <v>331</v>
      </c>
      <c r="D649" s="17" t="s">
        <v>3</v>
      </c>
      <c r="E649" s="1"/>
      <c r="F649" s="8">
        <v>19530</v>
      </c>
      <c r="G649" s="1"/>
      <c r="H649" s="8"/>
      <c r="I649" s="8"/>
      <c r="J649" s="8">
        <f>E649+F649+G649+H649+I649</f>
        <v>19530</v>
      </c>
      <c r="K649" s="53"/>
    </row>
    <row r="650" spans="1:11" s="48" customFormat="1" ht="18.75" customHeight="1">
      <c r="A650" s="59"/>
      <c r="B650" s="60"/>
      <c r="C650" s="62"/>
      <c r="D650" s="17" t="s">
        <v>4</v>
      </c>
      <c r="E650" s="13"/>
      <c r="F650" s="12"/>
      <c r="G650" s="13"/>
      <c r="H650" s="8"/>
      <c r="I650" s="8"/>
      <c r="J650" s="8"/>
      <c r="K650" s="53"/>
    </row>
    <row r="651" spans="1:11" s="48" customFormat="1" ht="18.75" customHeight="1">
      <c r="A651" s="59"/>
      <c r="B651" s="60"/>
      <c r="C651" s="62"/>
      <c r="D651" s="17" t="s">
        <v>5</v>
      </c>
      <c r="E651" s="13"/>
      <c r="F651" s="12">
        <v>18550</v>
      </c>
      <c r="G651" s="13"/>
      <c r="H651" s="7"/>
      <c r="I651" s="8"/>
      <c r="J651" s="8">
        <f>E651+F651+G651+H651+I651</f>
        <v>18550</v>
      </c>
      <c r="K651" s="53"/>
    </row>
    <row r="652" spans="1:11" s="48" customFormat="1" ht="18.75" customHeight="1">
      <c r="A652" s="59"/>
      <c r="B652" s="60"/>
      <c r="C652" s="63"/>
      <c r="D652" s="17" t="s">
        <v>6</v>
      </c>
      <c r="E652" s="13"/>
      <c r="F652" s="12">
        <v>980</v>
      </c>
      <c r="G652" s="13"/>
      <c r="H652" s="7"/>
      <c r="I652" s="8"/>
      <c r="J652" s="8">
        <f>E652+F652+G652+H652+I652</f>
        <v>980</v>
      </c>
      <c r="K652" s="53"/>
    </row>
    <row r="653" spans="1:11" s="48" customFormat="1" ht="18" customHeight="1">
      <c r="A653" s="6" t="s">
        <v>279</v>
      </c>
      <c r="B653" s="57" t="s">
        <v>332</v>
      </c>
      <c r="C653" s="58"/>
      <c r="D653" s="58"/>
      <c r="E653" s="58"/>
      <c r="F653" s="58"/>
      <c r="G653" s="58"/>
      <c r="H653" s="58"/>
      <c r="I653" s="58"/>
      <c r="J653" s="58"/>
      <c r="K653" s="53"/>
    </row>
    <row r="654" spans="1:11" s="48" customFormat="1" ht="18.75" customHeight="1">
      <c r="A654" s="59"/>
      <c r="B654" s="60" t="s">
        <v>333</v>
      </c>
      <c r="C654" s="61" t="s">
        <v>334</v>
      </c>
      <c r="D654" s="17" t="s">
        <v>3</v>
      </c>
      <c r="E654" s="1"/>
      <c r="F654" s="8">
        <v>2455</v>
      </c>
      <c r="G654" s="1"/>
      <c r="H654" s="8"/>
      <c r="I654" s="8"/>
      <c r="J654" s="8">
        <f>E654+F654+G654+H654+I654</f>
        <v>2455</v>
      </c>
      <c r="K654" s="53"/>
    </row>
    <row r="655" spans="1:11" s="48" customFormat="1" ht="18.75" customHeight="1">
      <c r="A655" s="59"/>
      <c r="B655" s="60"/>
      <c r="C655" s="62"/>
      <c r="D655" s="17" t="s">
        <v>4</v>
      </c>
      <c r="E655" s="13"/>
      <c r="F655" s="12"/>
      <c r="G655" s="13"/>
      <c r="H655" s="8"/>
      <c r="I655" s="8"/>
      <c r="J655" s="8"/>
      <c r="K655" s="53"/>
    </row>
    <row r="656" spans="1:11" s="48" customFormat="1" ht="18.75" customHeight="1">
      <c r="A656" s="59"/>
      <c r="B656" s="60"/>
      <c r="C656" s="62"/>
      <c r="D656" s="17" t="s">
        <v>5</v>
      </c>
      <c r="E656" s="13"/>
      <c r="F656" s="12">
        <v>2330</v>
      </c>
      <c r="G656" s="13"/>
      <c r="H656" s="7"/>
      <c r="I656" s="8"/>
      <c r="J656" s="8">
        <f>E656+F656+G656+H656+I656</f>
        <v>2330</v>
      </c>
      <c r="K656" s="53"/>
    </row>
    <row r="657" spans="1:11" s="48" customFormat="1" ht="18.75" customHeight="1">
      <c r="A657" s="59"/>
      <c r="B657" s="60"/>
      <c r="C657" s="63"/>
      <c r="D657" s="17" t="s">
        <v>6</v>
      </c>
      <c r="E657" s="13"/>
      <c r="F657" s="12">
        <v>125</v>
      </c>
      <c r="G657" s="13"/>
      <c r="H657" s="7"/>
      <c r="I657" s="8"/>
      <c r="J657" s="8">
        <f>E657+F657+G657+H657+I657</f>
        <v>125</v>
      </c>
      <c r="K657" s="53"/>
    </row>
    <row r="658" spans="1:10" ht="29.25" customHeight="1">
      <c r="A658" s="64" t="s">
        <v>20</v>
      </c>
      <c r="B658" s="65"/>
      <c r="C658" s="70"/>
      <c r="D658" s="21" t="s">
        <v>1</v>
      </c>
      <c r="E658" s="22">
        <f>E532+E460+E11</f>
        <v>63026.90000000001</v>
      </c>
      <c r="F658" s="22">
        <f>F532+F460+F11+F589+F602</f>
        <v>161496.3</v>
      </c>
      <c r="G658" s="22">
        <f>G660+G661</f>
        <v>77378.8</v>
      </c>
      <c r="H658" s="22">
        <f>H660+H661</f>
        <v>81294.8</v>
      </c>
      <c r="I658" s="22">
        <f>I660+I661</f>
        <v>1259395.8</v>
      </c>
      <c r="J658" s="22">
        <f>J532+J460+J11+J589+J602</f>
        <v>1642592.60238</v>
      </c>
    </row>
    <row r="659" spans="1:10" ht="29.25" customHeight="1">
      <c r="A659" s="66"/>
      <c r="B659" s="67"/>
      <c r="C659" s="71"/>
      <c r="D659" s="21" t="s">
        <v>4</v>
      </c>
      <c r="E659" s="22"/>
      <c r="F659" s="22"/>
      <c r="G659" s="22"/>
      <c r="H659" s="22"/>
      <c r="I659" s="22"/>
      <c r="J659" s="22"/>
    </row>
    <row r="660" spans="1:10" ht="29.25" customHeight="1">
      <c r="A660" s="66"/>
      <c r="B660" s="67"/>
      <c r="C660" s="71"/>
      <c r="D660" s="21" t="s">
        <v>5</v>
      </c>
      <c r="E660" s="22">
        <f>E534+E462+E13</f>
        <v>59852.2</v>
      </c>
      <c r="F660" s="23">
        <f>F534+F462+F13+F591+F604</f>
        <v>155360</v>
      </c>
      <c r="G660" s="23">
        <f aca="true" t="shared" si="24" ref="G660:I661">G534+G462+G13</f>
        <v>73500</v>
      </c>
      <c r="H660" s="23">
        <f t="shared" si="24"/>
        <v>77175</v>
      </c>
      <c r="I660" s="22">
        <f t="shared" si="24"/>
        <v>1195422.8</v>
      </c>
      <c r="J660" s="23">
        <f>J534+J462+J13+J591+J604</f>
        <v>1561310</v>
      </c>
    </row>
    <row r="661" spans="1:10" ht="29.25" customHeight="1">
      <c r="A661" s="68"/>
      <c r="B661" s="69"/>
      <c r="C661" s="72"/>
      <c r="D661" s="21" t="s">
        <v>6</v>
      </c>
      <c r="E661" s="22">
        <f>E535+E463+E14</f>
        <v>3174.7000000000003</v>
      </c>
      <c r="F661" s="22">
        <f>F535+F463+F14+F592+F605</f>
        <v>6136.3</v>
      </c>
      <c r="G661" s="22">
        <f t="shared" si="24"/>
        <v>3878.8</v>
      </c>
      <c r="H661" s="22">
        <f t="shared" si="24"/>
        <v>4119.8</v>
      </c>
      <c r="I661" s="23">
        <f t="shared" si="24"/>
        <v>63973</v>
      </c>
      <c r="J661" s="22">
        <f>J535+J463+J14+J592+J605</f>
        <v>81282.6</v>
      </c>
    </row>
    <row r="663" spans="7:8" ht="15">
      <c r="G663" s="40"/>
      <c r="H663" s="40"/>
    </row>
    <row r="665" spans="4:10" ht="15">
      <c r="D665" s="37"/>
      <c r="E665" s="42"/>
      <c r="F665" s="42"/>
      <c r="G665" s="42"/>
      <c r="H665" s="42"/>
      <c r="I665" s="42"/>
      <c r="J665" s="42"/>
    </row>
  </sheetData>
  <sheetProtection/>
  <autoFilter ref="A9:J661"/>
  <mergeCells count="505">
    <mergeCell ref="G1:J1"/>
    <mergeCell ref="G2:J2"/>
    <mergeCell ref="C4:F4"/>
    <mergeCell ref="C5:F5"/>
    <mergeCell ref="A7:A8"/>
    <mergeCell ref="B7:B8"/>
    <mergeCell ref="C7:C8"/>
    <mergeCell ref="D7:D8"/>
    <mergeCell ref="E7:I7"/>
    <mergeCell ref="J7:J8"/>
    <mergeCell ref="B10:J10"/>
    <mergeCell ref="A11:A14"/>
    <mergeCell ref="B11:C14"/>
    <mergeCell ref="A15:A18"/>
    <mergeCell ref="B15:C18"/>
    <mergeCell ref="B19:J19"/>
    <mergeCell ref="A20:A23"/>
    <mergeCell ref="B20:B23"/>
    <mergeCell ref="C20:C23"/>
    <mergeCell ref="B24:J24"/>
    <mergeCell ref="A25:A28"/>
    <mergeCell ref="B25:B28"/>
    <mergeCell ref="C25:C28"/>
    <mergeCell ref="A29:A32"/>
    <mergeCell ref="B29:B32"/>
    <mergeCell ref="C29:C32"/>
    <mergeCell ref="A33:A36"/>
    <mergeCell ref="B33:B36"/>
    <mergeCell ref="C33:C36"/>
    <mergeCell ref="A37:A40"/>
    <mergeCell ref="B37:B40"/>
    <mergeCell ref="C37:C40"/>
    <mergeCell ref="A41:A44"/>
    <mergeCell ref="B41:B44"/>
    <mergeCell ref="C41:C44"/>
    <mergeCell ref="A45:A48"/>
    <mergeCell ref="B45:B48"/>
    <mergeCell ref="C45:C48"/>
    <mergeCell ref="B49:J49"/>
    <mergeCell ref="A50:A53"/>
    <mergeCell ref="B50:B53"/>
    <mergeCell ref="C50:C53"/>
    <mergeCell ref="B54:J54"/>
    <mergeCell ref="A55:A58"/>
    <mergeCell ref="B55:B58"/>
    <mergeCell ref="C55:C58"/>
    <mergeCell ref="B59:J59"/>
    <mergeCell ref="A60:A63"/>
    <mergeCell ref="B60:B63"/>
    <mergeCell ref="C60:C63"/>
    <mergeCell ref="B64:J64"/>
    <mergeCell ref="A65:A68"/>
    <mergeCell ref="B65:B68"/>
    <mergeCell ref="C65:C68"/>
    <mergeCell ref="B69:J69"/>
    <mergeCell ref="A70:A73"/>
    <mergeCell ref="B70:B73"/>
    <mergeCell ref="C70:C73"/>
    <mergeCell ref="A74:A77"/>
    <mergeCell ref="B74:B77"/>
    <mergeCell ref="C74:C77"/>
    <mergeCell ref="B78:J78"/>
    <mergeCell ref="A79:A82"/>
    <mergeCell ref="B79:B82"/>
    <mergeCell ref="C79:C82"/>
    <mergeCell ref="A83:A86"/>
    <mergeCell ref="B83:B86"/>
    <mergeCell ref="C83:C86"/>
    <mergeCell ref="A87:A90"/>
    <mergeCell ref="B87:B90"/>
    <mergeCell ref="C87:C90"/>
    <mergeCell ref="A91:A94"/>
    <mergeCell ref="B91:B94"/>
    <mergeCell ref="C91:C94"/>
    <mergeCell ref="A95:A98"/>
    <mergeCell ref="B95:B98"/>
    <mergeCell ref="C95:C98"/>
    <mergeCell ref="B99:J99"/>
    <mergeCell ref="A100:A103"/>
    <mergeCell ref="B100:B103"/>
    <mergeCell ref="C100:C103"/>
    <mergeCell ref="A104:A107"/>
    <mergeCell ref="B104:B107"/>
    <mergeCell ref="C104:C107"/>
    <mergeCell ref="A108:A111"/>
    <mergeCell ref="B108:B111"/>
    <mergeCell ref="C108:C111"/>
    <mergeCell ref="B112:J112"/>
    <mergeCell ref="A113:A116"/>
    <mergeCell ref="B113:B116"/>
    <mergeCell ref="C113:C116"/>
    <mergeCell ref="A117:A120"/>
    <mergeCell ref="B117:B120"/>
    <mergeCell ref="C117:C120"/>
    <mergeCell ref="A121:A124"/>
    <mergeCell ref="B121:B124"/>
    <mergeCell ref="C121:C124"/>
    <mergeCell ref="A125:A128"/>
    <mergeCell ref="B125:B128"/>
    <mergeCell ref="C125:C128"/>
    <mergeCell ref="A129:A132"/>
    <mergeCell ref="B129:B132"/>
    <mergeCell ref="C129:C132"/>
    <mergeCell ref="A133:A136"/>
    <mergeCell ref="B133:B136"/>
    <mergeCell ref="C133:C136"/>
    <mergeCell ref="B137:J137"/>
    <mergeCell ref="A138:A141"/>
    <mergeCell ref="B138:B141"/>
    <mergeCell ref="C138:C141"/>
    <mergeCell ref="A142:A145"/>
    <mergeCell ref="B142:B145"/>
    <mergeCell ref="C142:C145"/>
    <mergeCell ref="A146:A149"/>
    <mergeCell ref="B146:B149"/>
    <mergeCell ref="C146:C149"/>
    <mergeCell ref="A150:A153"/>
    <mergeCell ref="B150:B153"/>
    <mergeCell ref="C150:C153"/>
    <mergeCell ref="A154:A157"/>
    <mergeCell ref="B154:B157"/>
    <mergeCell ref="C154:C157"/>
    <mergeCell ref="A158:A161"/>
    <mergeCell ref="B158:B161"/>
    <mergeCell ref="C158:C161"/>
    <mergeCell ref="A162:A165"/>
    <mergeCell ref="B162:B165"/>
    <mergeCell ref="C162:C165"/>
    <mergeCell ref="A166:A169"/>
    <mergeCell ref="B166:B169"/>
    <mergeCell ref="C166:C169"/>
    <mergeCell ref="A170:A173"/>
    <mergeCell ref="B170:B173"/>
    <mergeCell ref="C170:C173"/>
    <mergeCell ref="A174:A177"/>
    <mergeCell ref="B174:B177"/>
    <mergeCell ref="C174:C177"/>
    <mergeCell ref="B178:J178"/>
    <mergeCell ref="A179:A182"/>
    <mergeCell ref="B179:B182"/>
    <mergeCell ref="C179:C182"/>
    <mergeCell ref="A183:A186"/>
    <mergeCell ref="B183:B186"/>
    <mergeCell ref="C183:C186"/>
    <mergeCell ref="A187:A190"/>
    <mergeCell ref="B187:B190"/>
    <mergeCell ref="C187:C190"/>
    <mergeCell ref="A191:A194"/>
    <mergeCell ref="B191:B194"/>
    <mergeCell ref="C191:C194"/>
    <mergeCell ref="A195:A198"/>
    <mergeCell ref="B195:B198"/>
    <mergeCell ref="C195:C198"/>
    <mergeCell ref="A199:A202"/>
    <mergeCell ref="B199:B202"/>
    <mergeCell ref="C199:C202"/>
    <mergeCell ref="A203:A206"/>
    <mergeCell ref="B203:B206"/>
    <mergeCell ref="C203:C206"/>
    <mergeCell ref="A207:A210"/>
    <mergeCell ref="B207:B210"/>
    <mergeCell ref="C207:C210"/>
    <mergeCell ref="A211:A214"/>
    <mergeCell ref="B211:B214"/>
    <mergeCell ref="C211:C214"/>
    <mergeCell ref="A215:A218"/>
    <mergeCell ref="B215:B218"/>
    <mergeCell ref="C215:C218"/>
    <mergeCell ref="A219:A222"/>
    <mergeCell ref="B219:B222"/>
    <mergeCell ref="C219:C222"/>
    <mergeCell ref="B223:J223"/>
    <mergeCell ref="A224:A227"/>
    <mergeCell ref="B224:B227"/>
    <mergeCell ref="C224:C227"/>
    <mergeCell ref="A228:A231"/>
    <mergeCell ref="B228:B231"/>
    <mergeCell ref="C228:C231"/>
    <mergeCell ref="A232:A235"/>
    <mergeCell ref="B232:B235"/>
    <mergeCell ref="C232:C235"/>
    <mergeCell ref="B236:J236"/>
    <mergeCell ref="A237:A240"/>
    <mergeCell ref="B237:B240"/>
    <mergeCell ref="C237:C240"/>
    <mergeCell ref="A241:A244"/>
    <mergeCell ref="B241:B244"/>
    <mergeCell ref="C241:C244"/>
    <mergeCell ref="A245:A248"/>
    <mergeCell ref="B245:B248"/>
    <mergeCell ref="C245:C248"/>
    <mergeCell ref="A249:A252"/>
    <mergeCell ref="B249:B252"/>
    <mergeCell ref="C249:C252"/>
    <mergeCell ref="A253:A256"/>
    <mergeCell ref="B253:B256"/>
    <mergeCell ref="C253:C256"/>
    <mergeCell ref="A257:A260"/>
    <mergeCell ref="B257:B260"/>
    <mergeCell ref="C257:C260"/>
    <mergeCell ref="B261:J261"/>
    <mergeCell ref="A262:A265"/>
    <mergeCell ref="B262:B265"/>
    <mergeCell ref="C262:C265"/>
    <mergeCell ref="B266:J266"/>
    <mergeCell ref="A267:A270"/>
    <mergeCell ref="B267:B270"/>
    <mergeCell ref="C267:C270"/>
    <mergeCell ref="A271:A274"/>
    <mergeCell ref="B271:B274"/>
    <mergeCell ref="C271:C274"/>
    <mergeCell ref="A283:A286"/>
    <mergeCell ref="B283:B286"/>
    <mergeCell ref="C283:C286"/>
    <mergeCell ref="A275:A278"/>
    <mergeCell ref="B275:B278"/>
    <mergeCell ref="C275:C278"/>
    <mergeCell ref="A279:A282"/>
    <mergeCell ref="B279:B282"/>
    <mergeCell ref="C279:C282"/>
    <mergeCell ref="B291:J291"/>
    <mergeCell ref="A292:A295"/>
    <mergeCell ref="B292:B295"/>
    <mergeCell ref="C292:C295"/>
    <mergeCell ref="B287:B290"/>
    <mergeCell ref="A287:A290"/>
    <mergeCell ref="C287:C290"/>
    <mergeCell ref="A296:A299"/>
    <mergeCell ref="B296:B299"/>
    <mergeCell ref="C296:C299"/>
    <mergeCell ref="B300:J300"/>
    <mergeCell ref="A301:A304"/>
    <mergeCell ref="B301:B304"/>
    <mergeCell ref="C301:C304"/>
    <mergeCell ref="A305:A308"/>
    <mergeCell ref="B305:B308"/>
    <mergeCell ref="C305:C308"/>
    <mergeCell ref="A309:A312"/>
    <mergeCell ref="B309:B312"/>
    <mergeCell ref="C309:C312"/>
    <mergeCell ref="A313:A316"/>
    <mergeCell ref="B313:B316"/>
    <mergeCell ref="C313:C316"/>
    <mergeCell ref="B317:J317"/>
    <mergeCell ref="A318:A321"/>
    <mergeCell ref="B318:B321"/>
    <mergeCell ref="C318:C321"/>
    <mergeCell ref="A322:A325"/>
    <mergeCell ref="B322:B325"/>
    <mergeCell ref="C322:C325"/>
    <mergeCell ref="A326:A329"/>
    <mergeCell ref="B326:B329"/>
    <mergeCell ref="C326:C329"/>
    <mergeCell ref="A330:A333"/>
    <mergeCell ref="B330:C333"/>
    <mergeCell ref="B334:J334"/>
    <mergeCell ref="A335:A338"/>
    <mergeCell ref="B335:B338"/>
    <mergeCell ref="C335:C338"/>
    <mergeCell ref="A339:A342"/>
    <mergeCell ref="B339:B342"/>
    <mergeCell ref="C339:C342"/>
    <mergeCell ref="B343:J343"/>
    <mergeCell ref="A344:A347"/>
    <mergeCell ref="B344:B347"/>
    <mergeCell ref="C344:C347"/>
    <mergeCell ref="B348:J348"/>
    <mergeCell ref="A349:A352"/>
    <mergeCell ref="B349:B352"/>
    <mergeCell ref="C349:C352"/>
    <mergeCell ref="A353:A356"/>
    <mergeCell ref="B353:B356"/>
    <mergeCell ref="C353:C356"/>
    <mergeCell ref="A357:A360"/>
    <mergeCell ref="B357:B360"/>
    <mergeCell ref="C357:C360"/>
    <mergeCell ref="A361:A364"/>
    <mergeCell ref="B361:B364"/>
    <mergeCell ref="C361:C364"/>
    <mergeCell ref="A365:A368"/>
    <mergeCell ref="B365:B368"/>
    <mergeCell ref="C365:C368"/>
    <mergeCell ref="A369:A372"/>
    <mergeCell ref="B369:B372"/>
    <mergeCell ref="C369:C372"/>
    <mergeCell ref="A373:A376"/>
    <mergeCell ref="B373:B376"/>
    <mergeCell ref="C373:C376"/>
    <mergeCell ref="A377:A380"/>
    <mergeCell ref="B377:B380"/>
    <mergeCell ref="C377:C380"/>
    <mergeCell ref="A381:A384"/>
    <mergeCell ref="B381:B384"/>
    <mergeCell ref="C381:C384"/>
    <mergeCell ref="A385:A388"/>
    <mergeCell ref="B385:B388"/>
    <mergeCell ref="C385:C388"/>
    <mergeCell ref="B389:J389"/>
    <mergeCell ref="A390:A393"/>
    <mergeCell ref="B390:B393"/>
    <mergeCell ref="C390:C393"/>
    <mergeCell ref="A394:A397"/>
    <mergeCell ref="B394:B397"/>
    <mergeCell ref="C394:C397"/>
    <mergeCell ref="B398:J398"/>
    <mergeCell ref="A399:A402"/>
    <mergeCell ref="B399:B402"/>
    <mergeCell ref="C399:C402"/>
    <mergeCell ref="A403:A406"/>
    <mergeCell ref="B403:B406"/>
    <mergeCell ref="C403:C406"/>
    <mergeCell ref="B407:J407"/>
    <mergeCell ref="A408:A411"/>
    <mergeCell ref="B408:B411"/>
    <mergeCell ref="C408:C411"/>
    <mergeCell ref="A412:A415"/>
    <mergeCell ref="B412:B415"/>
    <mergeCell ref="C412:C415"/>
    <mergeCell ref="B416:J416"/>
    <mergeCell ref="A417:A420"/>
    <mergeCell ref="B417:B420"/>
    <mergeCell ref="C417:C420"/>
    <mergeCell ref="A421:A424"/>
    <mergeCell ref="B421:B424"/>
    <mergeCell ref="C421:C424"/>
    <mergeCell ref="A425:A428"/>
    <mergeCell ref="B425:B428"/>
    <mergeCell ref="C425:C428"/>
    <mergeCell ref="A429:A432"/>
    <mergeCell ref="B429:B432"/>
    <mergeCell ref="C429:C432"/>
    <mergeCell ref="B433:J433"/>
    <mergeCell ref="A434:A437"/>
    <mergeCell ref="B434:B437"/>
    <mergeCell ref="C434:C437"/>
    <mergeCell ref="A438:A441"/>
    <mergeCell ref="B438:B441"/>
    <mergeCell ref="C438:C441"/>
    <mergeCell ref="B442:J442"/>
    <mergeCell ref="A443:A446"/>
    <mergeCell ref="B443:B446"/>
    <mergeCell ref="C443:C446"/>
    <mergeCell ref="A447:A450"/>
    <mergeCell ref="B447:B450"/>
    <mergeCell ref="C447:C450"/>
    <mergeCell ref="A451:A454"/>
    <mergeCell ref="B451:B454"/>
    <mergeCell ref="C451:C454"/>
    <mergeCell ref="A455:A458"/>
    <mergeCell ref="B455:B458"/>
    <mergeCell ref="C455:C458"/>
    <mergeCell ref="A459:J459"/>
    <mergeCell ref="A460:A463"/>
    <mergeCell ref="B460:C463"/>
    <mergeCell ref="B464:J464"/>
    <mergeCell ref="A465:A468"/>
    <mergeCell ref="B465:B468"/>
    <mergeCell ref="C465:C468"/>
    <mergeCell ref="A469:A472"/>
    <mergeCell ref="B469:B472"/>
    <mergeCell ref="C469:C472"/>
    <mergeCell ref="B473:J473"/>
    <mergeCell ref="A474:A477"/>
    <mergeCell ref="B474:B477"/>
    <mergeCell ref="C474:C477"/>
    <mergeCell ref="B478:J478"/>
    <mergeCell ref="A479:A482"/>
    <mergeCell ref="B479:B482"/>
    <mergeCell ref="C479:C482"/>
    <mergeCell ref="B483:J483"/>
    <mergeCell ref="A484:A487"/>
    <mergeCell ref="B484:B487"/>
    <mergeCell ref="C484:C487"/>
    <mergeCell ref="B488:J488"/>
    <mergeCell ref="A489:A492"/>
    <mergeCell ref="B489:B492"/>
    <mergeCell ref="C489:C492"/>
    <mergeCell ref="B493:C493"/>
    <mergeCell ref="A494:A497"/>
    <mergeCell ref="B494:B497"/>
    <mergeCell ref="C494:C497"/>
    <mergeCell ref="B498:C498"/>
    <mergeCell ref="A499:A502"/>
    <mergeCell ref="B499:B502"/>
    <mergeCell ref="C499:C502"/>
    <mergeCell ref="A503:A506"/>
    <mergeCell ref="B503:B506"/>
    <mergeCell ref="C503:C506"/>
    <mergeCell ref="B507:J507"/>
    <mergeCell ref="A508:A511"/>
    <mergeCell ref="B508:B511"/>
    <mergeCell ref="C508:C511"/>
    <mergeCell ref="B512:J512"/>
    <mergeCell ref="A513:A516"/>
    <mergeCell ref="B513:B516"/>
    <mergeCell ref="C513:C516"/>
    <mergeCell ref="A518:A521"/>
    <mergeCell ref="B518:B521"/>
    <mergeCell ref="C518:C521"/>
    <mergeCell ref="B522:J522"/>
    <mergeCell ref="A523:A526"/>
    <mergeCell ref="B523:B526"/>
    <mergeCell ref="C523:C526"/>
    <mergeCell ref="A527:A530"/>
    <mergeCell ref="B527:B530"/>
    <mergeCell ref="C527:C530"/>
    <mergeCell ref="A531:J531"/>
    <mergeCell ref="A532:A535"/>
    <mergeCell ref="B532:C535"/>
    <mergeCell ref="B536:J536"/>
    <mergeCell ref="A537:A540"/>
    <mergeCell ref="B537:B540"/>
    <mergeCell ref="C537:C540"/>
    <mergeCell ref="A541:A544"/>
    <mergeCell ref="B541:B544"/>
    <mergeCell ref="C541:C544"/>
    <mergeCell ref="A545:A548"/>
    <mergeCell ref="B545:B548"/>
    <mergeCell ref="C545:C548"/>
    <mergeCell ref="B549:J549"/>
    <mergeCell ref="A550:A553"/>
    <mergeCell ref="B550:B553"/>
    <mergeCell ref="C550:C553"/>
    <mergeCell ref="B554:J554"/>
    <mergeCell ref="A555:A558"/>
    <mergeCell ref="B555:B558"/>
    <mergeCell ref="C555:C558"/>
    <mergeCell ref="B559:J559"/>
    <mergeCell ref="A560:A563"/>
    <mergeCell ref="B560:B563"/>
    <mergeCell ref="C560:C563"/>
    <mergeCell ref="B564:J564"/>
    <mergeCell ref="A565:A568"/>
    <mergeCell ref="B565:B568"/>
    <mergeCell ref="C565:C568"/>
    <mergeCell ref="B569:J569"/>
    <mergeCell ref="A570:A573"/>
    <mergeCell ref="B570:B573"/>
    <mergeCell ref="C570:C573"/>
    <mergeCell ref="B574:J574"/>
    <mergeCell ref="A575:A578"/>
    <mergeCell ref="B575:B578"/>
    <mergeCell ref="C575:C578"/>
    <mergeCell ref="A580:A583"/>
    <mergeCell ref="B580:B583"/>
    <mergeCell ref="C580:C583"/>
    <mergeCell ref="A584:A587"/>
    <mergeCell ref="B584:B587"/>
    <mergeCell ref="C584:C587"/>
    <mergeCell ref="A588:J588"/>
    <mergeCell ref="A589:A592"/>
    <mergeCell ref="B589:C592"/>
    <mergeCell ref="B593:J593"/>
    <mergeCell ref="A594:A597"/>
    <mergeCell ref="B594:B597"/>
    <mergeCell ref="C594:C597"/>
    <mergeCell ref="A598:A601"/>
    <mergeCell ref="B598:B601"/>
    <mergeCell ref="C598:C601"/>
    <mergeCell ref="A602:A605"/>
    <mergeCell ref="B602:C605"/>
    <mergeCell ref="B606:J606"/>
    <mergeCell ref="A607:A610"/>
    <mergeCell ref="B607:B610"/>
    <mergeCell ref="C607:C610"/>
    <mergeCell ref="A611:A614"/>
    <mergeCell ref="B611:B614"/>
    <mergeCell ref="C611:C614"/>
    <mergeCell ref="A615:A618"/>
    <mergeCell ref="B615:B618"/>
    <mergeCell ref="C615:C618"/>
    <mergeCell ref="B619:J619"/>
    <mergeCell ref="A620:A623"/>
    <mergeCell ref="B620:B623"/>
    <mergeCell ref="C620:C623"/>
    <mergeCell ref="B639:B642"/>
    <mergeCell ref="C639:C642"/>
    <mergeCell ref="B624:J624"/>
    <mergeCell ref="A625:A628"/>
    <mergeCell ref="B625:B628"/>
    <mergeCell ref="C625:C628"/>
    <mergeCell ref="B629:J629"/>
    <mergeCell ref="A630:A633"/>
    <mergeCell ref="B630:B633"/>
    <mergeCell ref="C630:C633"/>
    <mergeCell ref="C644:C647"/>
    <mergeCell ref="B648:J648"/>
    <mergeCell ref="A649:A652"/>
    <mergeCell ref="B649:B652"/>
    <mergeCell ref="C649:C652"/>
    <mergeCell ref="A634:A637"/>
    <mergeCell ref="B634:B637"/>
    <mergeCell ref="C634:C637"/>
    <mergeCell ref="B638:J638"/>
    <mergeCell ref="A639:A642"/>
    <mergeCell ref="G3:J3"/>
    <mergeCell ref="B653:J653"/>
    <mergeCell ref="A654:A657"/>
    <mergeCell ref="B654:B657"/>
    <mergeCell ref="C654:C657"/>
    <mergeCell ref="A658:B661"/>
    <mergeCell ref="C658:C661"/>
    <mergeCell ref="B643:J643"/>
    <mergeCell ref="A644:A647"/>
    <mergeCell ref="B644:B647"/>
  </mergeCells>
  <printOptions horizontalCentered="1"/>
  <pageMargins left="0.1968503937007874" right="0.1968503937007874" top="0.5905511811023623" bottom="0.3937007874015748" header="0.1968503937007874" footer="0.1968503937007874"/>
  <pageSetup firstPageNumber="5" useFirstPageNumber="1" fitToHeight="12" horizontalDpi="600" verticalDpi="600" orientation="landscape" paperSize="9" scale="53" r:id="rId1"/>
  <headerFooter>
    <oddHeader>&amp;C&amp;P</oddHeader>
  </headerFooter>
  <rowBreaks count="12" manualBreakCount="12">
    <brk id="44" max="9" man="1"/>
    <brk id="136" max="9" man="1"/>
    <brk id="182" max="9" man="1"/>
    <brk id="231" max="9" man="1"/>
    <brk id="278" max="9" man="1"/>
    <brk id="321" max="9" man="1"/>
    <brk id="368" max="9" man="1"/>
    <brk id="415" max="9" man="1"/>
    <brk id="492" max="9" man="1"/>
    <brk id="526" max="9" man="1"/>
    <brk id="558" max="9" man="1"/>
    <brk id="64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Stroganov</dc:creator>
  <cp:keywords/>
  <dc:description/>
  <cp:lastModifiedBy>blinchevskaya</cp:lastModifiedBy>
  <cp:lastPrinted>2013-05-07T06:44:41Z</cp:lastPrinted>
  <dcterms:created xsi:type="dcterms:W3CDTF">2012-01-13T11:39:56Z</dcterms:created>
  <dcterms:modified xsi:type="dcterms:W3CDTF">2013-05-14T07:34:05Z</dcterms:modified>
  <cp:category/>
  <cp:version/>
  <cp:contentType/>
  <cp:contentStatus/>
</cp:coreProperties>
</file>